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bdbbbc7a2dbb68/Documents/AY/Accountign Academy/Preparing MA/Cohort 3/Prep MA/"/>
    </mc:Choice>
  </mc:AlternateContent>
  <xr:revisionPtr revIDLastSave="156" documentId="8_{1671334E-D23D-4AC7-8134-6831100762DD}" xr6:coauthVersionLast="47" xr6:coauthVersionMax="47" xr10:uidLastSave="{40115038-3AC6-476F-8929-80A6FDE2C534}"/>
  <bookViews>
    <workbookView minimized="1" xWindow="20" yWindow="740" windowWidth="19180" windowHeight="10060" activeTab="4" xr2:uid="{25BB5279-029B-458A-B6F7-7AA15750415A}"/>
  </bookViews>
  <sheets>
    <sheet name="Sheet1" sheetId="1" r:id="rId1"/>
    <sheet name="Sheet1 (2)" sheetId="2" r:id="rId2"/>
    <sheet name="Sheet1 (3)" sheetId="3" r:id="rId3"/>
    <sheet name="Sheet4" sheetId="4" r:id="rId4"/>
    <sheet name="Sheet1 (4)" sheetId="5" r:id="rId5"/>
  </sheets>
  <definedNames>
    <definedName name="_xlnm._FilterDatabase" localSheetId="2" hidden="1">'Sheet1 (3)'!$A$2:$S$158</definedName>
    <definedName name="_xlnm._FilterDatabase" localSheetId="4" hidden="1">'Sheet1 (4)'!$A$2:$S$120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2" i="5" l="1"/>
  <c r="Q131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E129" i="5"/>
  <c r="K135" i="5"/>
  <c r="L135" i="5"/>
  <c r="M135" i="5"/>
  <c r="E13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E125" i="5"/>
  <c r="K123" i="5"/>
  <c r="E123" i="5"/>
  <c r="F123" i="5"/>
  <c r="G123" i="5"/>
  <c r="H123" i="5"/>
  <c r="I140" i="5"/>
  <c r="J140" i="5"/>
  <c r="K140" i="5"/>
  <c r="L140" i="5"/>
  <c r="M140" i="5"/>
  <c r="N140" i="5"/>
  <c r="O140" i="5"/>
  <c r="P140" i="5"/>
  <c r="Q140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E139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E138" i="5"/>
  <c r="I123" i="5"/>
  <c r="J123" i="5"/>
  <c r="L123" i="5"/>
  <c r="M123" i="5"/>
  <c r="N123" i="5"/>
  <c r="O123" i="5"/>
  <c r="P123" i="5"/>
  <c r="Q123" i="5"/>
  <c r="C119" i="5"/>
  <c r="C113" i="5"/>
  <c r="C114" i="5" s="1"/>
  <c r="C115" i="5" s="1"/>
  <c r="C116" i="5" s="1"/>
  <c r="C100" i="5"/>
  <c r="C102" i="5"/>
  <c r="C103" i="5" s="1"/>
  <c r="C104" i="5" s="1"/>
  <c r="C105" i="5" s="1"/>
  <c r="C106" i="5" s="1"/>
  <c r="C107" i="5" s="1"/>
  <c r="C93" i="5"/>
  <c r="C94" i="5" s="1"/>
  <c r="C95" i="5" s="1"/>
  <c r="Q17" i="4"/>
  <c r="P14" i="4"/>
  <c r="Q14" i="4"/>
  <c r="Q20" i="4" s="1"/>
  <c r="I14" i="4"/>
  <c r="L14" i="4"/>
  <c r="M14" i="4"/>
  <c r="N14" i="4"/>
  <c r="F17" i="4"/>
  <c r="F21" i="4" s="1"/>
  <c r="G17" i="4"/>
  <c r="H17" i="4"/>
  <c r="I17" i="4"/>
  <c r="J17" i="4"/>
  <c r="J21" i="4" s="1"/>
  <c r="K17" i="4"/>
  <c r="K21" i="4" s="1"/>
  <c r="L17" i="4"/>
  <c r="L21" i="4" s="1"/>
  <c r="M17" i="4"/>
  <c r="N17" i="4"/>
  <c r="N20" i="4" s="1"/>
  <c r="O17" i="4"/>
  <c r="P17" i="4"/>
  <c r="P20" i="4" s="1"/>
  <c r="E17" i="4"/>
  <c r="F14" i="4"/>
  <c r="G14" i="4"/>
  <c r="H14" i="4"/>
  <c r="J14" i="4"/>
  <c r="K14" i="4"/>
  <c r="O14" i="4"/>
  <c r="E14" i="4"/>
  <c r="C88" i="5"/>
  <c r="C89" i="5" s="1"/>
  <c r="C90" i="5" s="1"/>
  <c r="C91" i="5" s="1"/>
  <c r="C85" i="5"/>
  <c r="C86" i="5" s="1"/>
  <c r="C78" i="5"/>
  <c r="C79" i="5" s="1"/>
  <c r="C80" i="5" s="1"/>
  <c r="C81" i="5" s="1"/>
  <c r="C82" i="5" s="1"/>
  <c r="C73" i="5"/>
  <c r="C74" i="5" s="1"/>
  <c r="C75" i="5" s="1"/>
  <c r="C76" i="5" s="1"/>
  <c r="C68" i="5"/>
  <c r="C69" i="5" s="1"/>
  <c r="C70" i="5" s="1"/>
  <c r="C71" i="5" s="1"/>
  <c r="C66" i="5"/>
  <c r="C64" i="5"/>
  <c r="C18" i="5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13" i="5"/>
  <c r="C14" i="5" s="1"/>
  <c r="C15" i="5" s="1"/>
  <c r="C16" i="5" s="1"/>
  <c r="C4" i="5"/>
  <c r="C5" i="5" s="1"/>
  <c r="S120" i="5"/>
  <c r="S71" i="5"/>
  <c r="R120" i="5" s="1"/>
  <c r="F2" i="5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G2" i="3"/>
  <c r="H2" i="3" s="1"/>
  <c r="I2" i="3" s="1"/>
  <c r="J2" i="3" s="1"/>
  <c r="K2" i="3" s="1"/>
  <c r="L2" i="3" s="1"/>
  <c r="M2" i="3" s="1"/>
  <c r="N2" i="3" s="1"/>
  <c r="O2" i="3" s="1"/>
  <c r="P2" i="3" s="1"/>
  <c r="Q2" i="3" s="1"/>
  <c r="F2" i="3"/>
  <c r="P2" i="4"/>
  <c r="L3" i="4" s="1"/>
  <c r="L7" i="4" s="1"/>
  <c r="F160" i="3"/>
  <c r="H160" i="3"/>
  <c r="K160" i="3"/>
  <c r="M160" i="3"/>
  <c r="N160" i="3"/>
  <c r="I160" i="3"/>
  <c r="Q160" i="3"/>
  <c r="G160" i="3"/>
  <c r="S156" i="3"/>
  <c r="Q43" i="2"/>
  <c r="S85" i="3"/>
  <c r="R156" i="3" s="1"/>
  <c r="J160" i="3"/>
  <c r="L160" i="3"/>
  <c r="O160" i="3"/>
  <c r="P160" i="3"/>
  <c r="E160" i="3"/>
  <c r="Q158" i="2"/>
  <c r="F158" i="2"/>
  <c r="G158" i="2"/>
  <c r="H158" i="2"/>
  <c r="I158" i="2"/>
  <c r="J158" i="2"/>
  <c r="K158" i="2"/>
  <c r="L158" i="2"/>
  <c r="M158" i="2"/>
  <c r="N158" i="2"/>
  <c r="O158" i="2"/>
  <c r="P158" i="2"/>
  <c r="E158" i="2"/>
  <c r="F25" i="2"/>
  <c r="G25" i="2"/>
  <c r="H25" i="2"/>
  <c r="I25" i="2"/>
  <c r="J25" i="2"/>
  <c r="K25" i="2"/>
  <c r="L25" i="2"/>
  <c r="M25" i="2"/>
  <c r="N25" i="2"/>
  <c r="O25" i="2"/>
  <c r="P25" i="2"/>
  <c r="Q25" i="2"/>
  <c r="E25" i="2"/>
  <c r="F95" i="2"/>
  <c r="G95" i="2"/>
  <c r="H95" i="2"/>
  <c r="I95" i="2"/>
  <c r="J95" i="2"/>
  <c r="K95" i="2"/>
  <c r="L95" i="2"/>
  <c r="M95" i="2"/>
  <c r="N95" i="2"/>
  <c r="O95" i="2"/>
  <c r="P95" i="2"/>
  <c r="Q95" i="2"/>
  <c r="E95" i="2"/>
  <c r="F81" i="2"/>
  <c r="G81" i="2"/>
  <c r="H81" i="2"/>
  <c r="I81" i="2"/>
  <c r="J81" i="2"/>
  <c r="K81" i="2"/>
  <c r="L81" i="2"/>
  <c r="M81" i="2"/>
  <c r="N81" i="2"/>
  <c r="O81" i="2"/>
  <c r="P81" i="2"/>
  <c r="Q81" i="2"/>
  <c r="E81" i="2"/>
  <c r="F64" i="2"/>
  <c r="G64" i="2"/>
  <c r="H64" i="2"/>
  <c r="I64" i="2"/>
  <c r="J64" i="2"/>
  <c r="K64" i="2"/>
  <c r="L64" i="2"/>
  <c r="M64" i="2"/>
  <c r="N64" i="2"/>
  <c r="O64" i="2"/>
  <c r="P64" i="2"/>
  <c r="Q64" i="2"/>
  <c r="E64" i="2"/>
  <c r="Q53" i="2"/>
  <c r="F53" i="2"/>
  <c r="G53" i="2"/>
  <c r="H53" i="2"/>
  <c r="I53" i="2"/>
  <c r="J53" i="2"/>
  <c r="K53" i="2"/>
  <c r="L53" i="2"/>
  <c r="M53" i="2"/>
  <c r="N53" i="2"/>
  <c r="O53" i="2"/>
  <c r="P53" i="2"/>
  <c r="E53" i="2"/>
  <c r="F43" i="2"/>
  <c r="G43" i="2"/>
  <c r="H43" i="2"/>
  <c r="I43" i="2"/>
  <c r="J43" i="2"/>
  <c r="K43" i="2"/>
  <c r="L43" i="2"/>
  <c r="M43" i="2"/>
  <c r="N43" i="2"/>
  <c r="O43" i="2"/>
  <c r="P43" i="2"/>
  <c r="E43" i="2"/>
  <c r="F100" i="2"/>
  <c r="G100" i="2"/>
  <c r="H100" i="2"/>
  <c r="I100" i="2"/>
  <c r="J100" i="2"/>
  <c r="K100" i="2"/>
  <c r="L100" i="2"/>
  <c r="M100" i="2"/>
  <c r="E10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E250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E219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E215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E280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E299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E316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E362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E378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E397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E332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E408" i="2"/>
  <c r="F416" i="2"/>
  <c r="G416" i="2"/>
  <c r="H416" i="2"/>
  <c r="I416" i="2"/>
  <c r="J416" i="2"/>
  <c r="K416" i="2"/>
  <c r="L416" i="2"/>
  <c r="M416" i="2"/>
  <c r="N416" i="2"/>
  <c r="O416" i="2"/>
  <c r="P416" i="2"/>
  <c r="E416" i="2"/>
  <c r="F427" i="2"/>
  <c r="G427" i="2"/>
  <c r="H427" i="2"/>
  <c r="I427" i="2"/>
  <c r="J427" i="2"/>
  <c r="K427" i="2"/>
  <c r="L427" i="2"/>
  <c r="M427" i="2"/>
  <c r="N427" i="2"/>
  <c r="O427" i="2"/>
  <c r="P427" i="2"/>
  <c r="Q427" i="2"/>
  <c r="E427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Q5" i="2"/>
  <c r="P5" i="2"/>
  <c r="O5" i="2"/>
  <c r="N5" i="2"/>
  <c r="M5" i="2"/>
  <c r="L5" i="2"/>
  <c r="K5" i="2"/>
  <c r="J5" i="2"/>
  <c r="I5" i="2"/>
  <c r="H5" i="2"/>
  <c r="G5" i="2"/>
  <c r="F5" i="2"/>
  <c r="E5" i="2"/>
  <c r="Q1" i="2"/>
  <c r="P1" i="2"/>
  <c r="O1" i="2"/>
  <c r="N1" i="2"/>
  <c r="M1" i="2"/>
  <c r="L1" i="2"/>
  <c r="K1" i="2"/>
  <c r="J1" i="2"/>
  <c r="I1" i="2"/>
  <c r="H1" i="2"/>
  <c r="G1" i="2"/>
  <c r="F1" i="2"/>
  <c r="E1" i="2"/>
  <c r="F14" i="1"/>
  <c r="G14" i="1"/>
  <c r="H14" i="1"/>
  <c r="I14" i="1"/>
  <c r="J14" i="1"/>
  <c r="K14" i="1"/>
  <c r="L14" i="1"/>
  <c r="M14" i="1"/>
  <c r="N14" i="1"/>
  <c r="O14" i="1"/>
  <c r="P14" i="1"/>
  <c r="Q14" i="1"/>
  <c r="E14" i="1"/>
  <c r="F1" i="1"/>
  <c r="G1" i="1"/>
  <c r="H1" i="1"/>
  <c r="I1" i="1"/>
  <c r="J1" i="1"/>
  <c r="K1" i="1"/>
  <c r="L1" i="1"/>
  <c r="M1" i="1"/>
  <c r="N1" i="1"/>
  <c r="O1" i="1"/>
  <c r="P1" i="1"/>
  <c r="Q1" i="1"/>
  <c r="E1" i="1"/>
  <c r="F5" i="1"/>
  <c r="G5" i="1"/>
  <c r="H5" i="1"/>
  <c r="I5" i="1"/>
  <c r="J5" i="1"/>
  <c r="K5" i="1"/>
  <c r="L5" i="1"/>
  <c r="M5" i="1"/>
  <c r="N5" i="1"/>
  <c r="O5" i="1"/>
  <c r="P5" i="1"/>
  <c r="Q5" i="1"/>
  <c r="E5" i="1"/>
  <c r="J135" i="5" l="1"/>
  <c r="I135" i="5"/>
  <c r="P135" i="5"/>
  <c r="H135" i="5"/>
  <c r="O135" i="5"/>
  <c r="G135" i="5"/>
  <c r="N135" i="5"/>
  <c r="F135" i="5"/>
  <c r="J141" i="5"/>
  <c r="L141" i="5"/>
  <c r="Q141" i="5"/>
  <c r="O141" i="5"/>
  <c r="M141" i="5"/>
  <c r="K141" i="5"/>
  <c r="E140" i="5"/>
  <c r="E141" i="5" s="1"/>
  <c r="H140" i="5"/>
  <c r="H141" i="5" s="1"/>
  <c r="G140" i="5"/>
  <c r="G141" i="5" s="1"/>
  <c r="F140" i="5"/>
  <c r="F141" i="5" s="1"/>
  <c r="I141" i="5"/>
  <c r="P141" i="5"/>
  <c r="N141" i="5"/>
  <c r="Q21" i="4"/>
  <c r="E21" i="4"/>
  <c r="I20" i="4"/>
  <c r="H20" i="4"/>
  <c r="I21" i="4"/>
  <c r="O20" i="4"/>
  <c r="G21" i="4"/>
  <c r="F20" i="4"/>
  <c r="J20" i="4"/>
  <c r="M21" i="4"/>
  <c r="N21" i="4"/>
  <c r="K20" i="4"/>
  <c r="M20" i="4"/>
  <c r="P21" i="4"/>
  <c r="H21" i="4"/>
  <c r="L20" i="4"/>
  <c r="O21" i="4"/>
  <c r="E20" i="4"/>
  <c r="G20" i="4"/>
  <c r="L8" i="4"/>
  <c r="K3" i="4"/>
  <c r="J3" i="4"/>
  <c r="E3" i="4"/>
  <c r="H3" i="4"/>
  <c r="O3" i="4"/>
  <c r="G3" i="4"/>
  <c r="N3" i="4"/>
  <c r="F3" i="4"/>
  <c r="I3" i="4"/>
  <c r="M3" i="4"/>
  <c r="H8" i="4" l="1"/>
  <c r="H7" i="4"/>
  <c r="E7" i="4"/>
  <c r="E8" i="4"/>
  <c r="M8" i="4"/>
  <c r="M7" i="4"/>
  <c r="J8" i="4"/>
  <c r="J7" i="4"/>
  <c r="I8" i="4"/>
  <c r="I7" i="4"/>
  <c r="K8" i="4"/>
  <c r="K7" i="4"/>
  <c r="F7" i="4"/>
  <c r="F8" i="4"/>
  <c r="N7" i="4"/>
  <c r="N9" i="4" s="1"/>
  <c r="N8" i="4"/>
  <c r="N10" i="4" s="1"/>
  <c r="G8" i="4"/>
  <c r="G7" i="4"/>
  <c r="Q7" i="4"/>
  <c r="Q8" i="4"/>
  <c r="K9" i="4" l="1"/>
  <c r="E10" i="4"/>
  <c r="E9" i="4"/>
  <c r="K10" i="4"/>
  <c r="G9" i="4"/>
  <c r="J10" i="4"/>
  <c r="M9" i="4"/>
  <c r="L9" i="4"/>
  <c r="J9" i="4"/>
  <c r="F10" i="4"/>
  <c r="F9" i="4"/>
  <c r="M10" i="4"/>
  <c r="L10" i="4"/>
  <c r="I9" i="4"/>
  <c r="H9" i="4"/>
  <c r="G10" i="4"/>
  <c r="I10" i="4"/>
  <c r="H10" i="4"/>
</calcChain>
</file>

<file path=xl/sharedStrings.xml><?xml version="1.0" encoding="utf-8"?>
<sst xmlns="http://schemas.openxmlformats.org/spreadsheetml/2006/main" count="2040" uniqueCount="833">
  <si>
    <t>5001</t>
  </si>
  <si>
    <t>Revenue - Maize - LMA</t>
  </si>
  <si>
    <t>5003</t>
  </si>
  <si>
    <t>Revenue - Rice - LMA</t>
  </si>
  <si>
    <t>5004</t>
  </si>
  <si>
    <t>Revenue - Soybean - LMA</t>
  </si>
  <si>
    <t>5005</t>
  </si>
  <si>
    <t>Revenue - Agro Chemical - SHP</t>
  </si>
  <si>
    <t>5006</t>
  </si>
  <si>
    <t>Revenue - Fertilizer - LMD</t>
  </si>
  <si>
    <t>5007</t>
  </si>
  <si>
    <t>Revenue - FMCG - LMD</t>
  </si>
  <si>
    <t>5008</t>
  </si>
  <si>
    <t>Revenue - Motorbikes - LMD</t>
  </si>
  <si>
    <t>5009</t>
  </si>
  <si>
    <t>Revenue - Maize - SHP</t>
  </si>
  <si>
    <t>5010</t>
  </si>
  <si>
    <t>Revenue - Produce Other - LMA</t>
  </si>
  <si>
    <t>5011</t>
  </si>
  <si>
    <t>Revenue - Rice - SHP</t>
  </si>
  <si>
    <t>5012</t>
  </si>
  <si>
    <t>Revenue - Misc &amp; Fees - SHP</t>
  </si>
  <si>
    <t>5013</t>
  </si>
  <si>
    <t>Revenue - Maize Seed - LMA</t>
  </si>
  <si>
    <t>5014</t>
  </si>
  <si>
    <t>Revenue - Poultry - LMD</t>
  </si>
  <si>
    <t>5015</t>
  </si>
  <si>
    <t>Revenue - Obsolete Inventory</t>
  </si>
  <si>
    <t>5016</t>
  </si>
  <si>
    <t>Revenue - HP Bikes</t>
  </si>
  <si>
    <t>6001</t>
  </si>
  <si>
    <t>Other Income</t>
  </si>
  <si>
    <t>6003</t>
  </si>
  <si>
    <t>6004</t>
  </si>
  <si>
    <t>Grant Income</t>
  </si>
  <si>
    <t>6005</t>
  </si>
  <si>
    <t>Refund Non COGs Item</t>
  </si>
  <si>
    <t>6006</t>
  </si>
  <si>
    <t>Finance Income from lease - HP Bike Program</t>
  </si>
  <si>
    <t>7000</t>
  </si>
  <si>
    <t>Inventory Loss</t>
  </si>
  <si>
    <t>7001</t>
  </si>
  <si>
    <t>Direct Cost - Agro Chemical - SHP</t>
  </si>
  <si>
    <t>7002</t>
  </si>
  <si>
    <t>Direct Cost - Fertilizer - DAP - LMD</t>
  </si>
  <si>
    <t>7003</t>
  </si>
  <si>
    <t>Direct Cost - Fertilizer - NPK - LMD</t>
  </si>
  <si>
    <t>7005</t>
  </si>
  <si>
    <t>Direct Cost - Maize - SHP</t>
  </si>
  <si>
    <t>7006</t>
  </si>
  <si>
    <t>Direct Cost - Fertilizer - Urea - LMD</t>
  </si>
  <si>
    <t>7008</t>
  </si>
  <si>
    <t>Direct Cost - Member Future Bonus - Q2 - LMA</t>
  </si>
  <si>
    <t>7009</t>
  </si>
  <si>
    <t>Direct Cost - Member Future Bonus - Q3 - LMA</t>
  </si>
  <si>
    <t>7010</t>
  </si>
  <si>
    <t>Direct Cost - Member Future Bonus - Q4 - LMA</t>
  </si>
  <si>
    <t>7011</t>
  </si>
  <si>
    <t>Direct Cost - Bags - Needles - Thread</t>
  </si>
  <si>
    <t>7013</t>
  </si>
  <si>
    <t>Direct Cost - Others</t>
  </si>
  <si>
    <t>7014</t>
  </si>
  <si>
    <t>Direct Cost - Motorbikes - LMD</t>
  </si>
  <si>
    <t>7015</t>
  </si>
  <si>
    <t>Direct Cost - FMCG - LMD</t>
  </si>
  <si>
    <t>7016</t>
  </si>
  <si>
    <t>Direct Cost - Rice - SHP</t>
  </si>
  <si>
    <t>7017</t>
  </si>
  <si>
    <t>Direct Cost - Produce Other- LMA</t>
  </si>
  <si>
    <t>7018</t>
  </si>
  <si>
    <t>Direct Cost - Produce - Maize - LMA</t>
  </si>
  <si>
    <t>7019</t>
  </si>
  <si>
    <t>Direct Cost - Produce - Rice - LMA</t>
  </si>
  <si>
    <t>7020</t>
  </si>
  <si>
    <t>Direct Cost - Produce - Soybean - LMA</t>
  </si>
  <si>
    <t>7021</t>
  </si>
  <si>
    <t>Direct Cost - Maize Seed - LMA</t>
  </si>
  <si>
    <t>7023</t>
  </si>
  <si>
    <t>Operational Cost - Labour - Offloading &amp; Loading Agro Inputs</t>
  </si>
  <si>
    <t>7024</t>
  </si>
  <si>
    <t>Operational Cost - Labour - Last Mile Program Transactions</t>
  </si>
  <si>
    <t>7025</t>
  </si>
  <si>
    <t>Operational Cost - Labour - Others</t>
  </si>
  <si>
    <t>7027</t>
  </si>
  <si>
    <t>Operational Cost - Labour - Harvest Operations (Processing)</t>
  </si>
  <si>
    <t>7029</t>
  </si>
  <si>
    <t>Operational  Cost - Labour - Cleaning - Rebagging</t>
  </si>
  <si>
    <t>7032</t>
  </si>
  <si>
    <t>Operational Cost - Labour - Cocoon Loading</t>
  </si>
  <si>
    <t>7033</t>
  </si>
  <si>
    <t>Operational Cost - Labour - Offloading &amp; Loading Produce Shipment</t>
  </si>
  <si>
    <t>7034</t>
  </si>
  <si>
    <t>Operational Cost - Labour - Cleaning - Scaling</t>
  </si>
  <si>
    <t>7035</t>
  </si>
  <si>
    <t>Operational Cost - Labour - Loading &amp; Offloading</t>
  </si>
  <si>
    <t>7037</t>
  </si>
  <si>
    <t>Operational Cost - Fuel - Motor Vehicle</t>
  </si>
  <si>
    <t>7038</t>
  </si>
  <si>
    <t>Operational Cost - Engine Oil</t>
  </si>
  <si>
    <t>7039</t>
  </si>
  <si>
    <t>Operational Cost - Storage &amp; Distribution (LMD) - ID1</t>
  </si>
  <si>
    <t>7042</t>
  </si>
  <si>
    <t>Operational Cost - Insurance - Others</t>
  </si>
  <si>
    <t>7043</t>
  </si>
  <si>
    <t>Operational Cost - Insurance - Crops</t>
  </si>
  <si>
    <t>7045</t>
  </si>
  <si>
    <t>Operational Cost - Insurance - Vehicle</t>
  </si>
  <si>
    <t>7046</t>
  </si>
  <si>
    <t>Operational Cost - Repairs &amp; Maintenance - Tools &amp; Equipments</t>
  </si>
  <si>
    <t>7047</t>
  </si>
  <si>
    <t>Operational Cost - Repairs &amp; Maintenance - Cocoon/CMP</t>
  </si>
  <si>
    <t>7048</t>
  </si>
  <si>
    <t>Operational Cost - Repairs &amp; Maintenance - Warehouse &amp; Hub</t>
  </si>
  <si>
    <t>7049</t>
  </si>
  <si>
    <t>Operational Cost - Repairs &amp; Maintenance - Motorcycle</t>
  </si>
  <si>
    <t>7050</t>
  </si>
  <si>
    <t>Operational Cost - Repairs &amp; Maintenance - Others</t>
  </si>
  <si>
    <t>7053</t>
  </si>
  <si>
    <t>Operational Cost - Repairs &amp; Maintenance - Generator</t>
  </si>
  <si>
    <t>7054</t>
  </si>
  <si>
    <t>Operational Cost - Repairs &amp; Maintenance - Thresher</t>
  </si>
  <si>
    <t>7055</t>
  </si>
  <si>
    <t>Operational Cost - Repairs &amp; Maintenance - Electronics</t>
  </si>
  <si>
    <t>7057</t>
  </si>
  <si>
    <t>Operational Cost - Contract Staff - Bonus</t>
  </si>
  <si>
    <t>7058</t>
  </si>
  <si>
    <t>Operational Cost - Contract Staff - Medical</t>
  </si>
  <si>
    <t>7059</t>
  </si>
  <si>
    <t>Operational Cost - Contract Staff -Salary</t>
  </si>
  <si>
    <t>7060</t>
  </si>
  <si>
    <t>Operational Cost - Contract Staff - Allowances</t>
  </si>
  <si>
    <t>7061</t>
  </si>
  <si>
    <t>Operational Cost - Rent - CMP</t>
  </si>
  <si>
    <t>7062</t>
  </si>
  <si>
    <t>Operational Cost - Rent - Other</t>
  </si>
  <si>
    <t>7063</t>
  </si>
  <si>
    <t>Operational Cost - Rent - Hubs</t>
  </si>
  <si>
    <t>7064</t>
  </si>
  <si>
    <t>Operational Cost - Rent - Warehouse</t>
  </si>
  <si>
    <t>7067</t>
  </si>
  <si>
    <t>Operational Cost - Equipment - Pest Control Chemical</t>
  </si>
  <si>
    <t>7068</t>
  </si>
  <si>
    <t>Operational Cost - Equipment - General &amp; Miscellaneous</t>
  </si>
  <si>
    <t>7069</t>
  </si>
  <si>
    <t>Operational Cost - Equipment - Tools &amp; Equipment Maintenance</t>
  </si>
  <si>
    <t>7070</t>
  </si>
  <si>
    <t>Operational Cost - Transport - External Produce</t>
  </si>
  <si>
    <t>7071</t>
  </si>
  <si>
    <t>Operational Cost - Member Training - Expenses</t>
  </si>
  <si>
    <t>7072</t>
  </si>
  <si>
    <t>Operational Cost - Member Bonus &amp; Incentives</t>
  </si>
  <si>
    <t>7073</t>
  </si>
  <si>
    <t>Operational Cost - Member Training - Team Training</t>
  </si>
  <si>
    <t>7075</t>
  </si>
  <si>
    <t>Operational Cost - Transport Agro Input Internal- SHP</t>
  </si>
  <si>
    <t>7076</t>
  </si>
  <si>
    <t>Operational Cost - Transport Others - LMD</t>
  </si>
  <si>
    <t>7077</t>
  </si>
  <si>
    <t>Operational Cost - Transport Agro Input External - SHP</t>
  </si>
  <si>
    <t>7078</t>
  </si>
  <si>
    <t>Operational Cost - Transport Agro Input - LMD</t>
  </si>
  <si>
    <t>7079</t>
  </si>
  <si>
    <t>Operational Cost - Transport Cost Others</t>
  </si>
  <si>
    <t>7080</t>
  </si>
  <si>
    <t>Operational Cost - Travel Expenses</t>
  </si>
  <si>
    <t>7081</t>
  </si>
  <si>
    <t>Operational Cost- Ground Transport Expenses</t>
  </si>
  <si>
    <t>7082</t>
  </si>
  <si>
    <t>Operational Cost - Transport - Internal Produce</t>
  </si>
  <si>
    <t>7083</t>
  </si>
  <si>
    <t>Operational Cost - Give Food Expenses</t>
  </si>
  <si>
    <t>7085</t>
  </si>
  <si>
    <t>PY - Expenses - Other COG's</t>
  </si>
  <si>
    <t>7086</t>
  </si>
  <si>
    <t>CY - Expenses - Other COG's</t>
  </si>
  <si>
    <t>7087</t>
  </si>
  <si>
    <t>PY - Expenses - Labour Cost</t>
  </si>
  <si>
    <t>7089</t>
  </si>
  <si>
    <t>PY - Expenses - Contract Personnel</t>
  </si>
  <si>
    <t>7090</t>
  </si>
  <si>
    <t>CY - Expenses - Contract Personnel</t>
  </si>
  <si>
    <t>7091</t>
  </si>
  <si>
    <t>PY - Expenses - Transport Contractor - Agro Input</t>
  </si>
  <si>
    <t>7092</t>
  </si>
  <si>
    <t>CY - Expenses - Transport Contractor - Agro Input</t>
  </si>
  <si>
    <t>7093</t>
  </si>
  <si>
    <t>PY - Expenses - Other Staff Remunerations</t>
  </si>
  <si>
    <t>7094</t>
  </si>
  <si>
    <t>PY - Expenses - Director's Emoluments</t>
  </si>
  <si>
    <t>7095</t>
  </si>
  <si>
    <t>PY - Expenses - Administration</t>
  </si>
  <si>
    <t>7096</t>
  </si>
  <si>
    <t>CY - Expenses - Other Staff Remunerations - Enterprises Engineering</t>
  </si>
  <si>
    <t>7097</t>
  </si>
  <si>
    <t>CY - Expenses - Other Staff Remunerations</t>
  </si>
  <si>
    <t>7098</t>
  </si>
  <si>
    <t>CY - Expenses - Director's Emoluments</t>
  </si>
  <si>
    <t>7099</t>
  </si>
  <si>
    <t>CY - Expenses - Administration</t>
  </si>
  <si>
    <t>7100</t>
  </si>
  <si>
    <t>Direct Cost - Poultry - LMD</t>
  </si>
  <si>
    <t>7101</t>
  </si>
  <si>
    <t>Direct Cost - Obsolete Inventory</t>
  </si>
  <si>
    <t>7102</t>
  </si>
  <si>
    <t>Direct Cost - HP Bikes</t>
  </si>
  <si>
    <t>8001</t>
  </si>
  <si>
    <t>Indirect Expenses - Admin - Accounting / Auditor Expense / Legal Fees</t>
  </si>
  <si>
    <t>8002</t>
  </si>
  <si>
    <t>Indirect Expenses - Admin - Bank Charge</t>
  </si>
  <si>
    <t>8003</t>
  </si>
  <si>
    <t>Indirect Expenses - Admin - Board Meeting Expense</t>
  </si>
  <si>
    <t>8005</t>
  </si>
  <si>
    <t>Indirect Expenses - Admin - Consultant</t>
  </si>
  <si>
    <t>8006</t>
  </si>
  <si>
    <t>Indirect Expenses - Admin - Gas &amp; Electricity</t>
  </si>
  <si>
    <t>8008</t>
  </si>
  <si>
    <t>Indirect Expenses - Admin - Entertainment</t>
  </si>
  <si>
    <t>8010</t>
  </si>
  <si>
    <t>Indirect Expenses - Admin - Food &amp; Water</t>
  </si>
  <si>
    <t>8011</t>
  </si>
  <si>
    <t>Indirect Expenses - Admin - Gifts &amp; Awards</t>
  </si>
  <si>
    <t>8013</t>
  </si>
  <si>
    <t>Indirect Expenses - Admin - Kitchen Supplies &amp; Utensils</t>
  </si>
  <si>
    <t>8014</t>
  </si>
  <si>
    <t>Indirect Expenses - Admin - Legal Services</t>
  </si>
  <si>
    <t>8015</t>
  </si>
  <si>
    <t>Indirect Expenses - Admin - Penalty</t>
  </si>
  <si>
    <t>8016</t>
  </si>
  <si>
    <t>Indirect Expenses - Admin - Permit</t>
  </si>
  <si>
    <t>8017</t>
  </si>
  <si>
    <t>Indirect Expenses - Admin - Security Expense</t>
  </si>
  <si>
    <t>8018</t>
  </si>
  <si>
    <t>Indirect Expenses - Admin - Shipping and Logistics</t>
  </si>
  <si>
    <t>8019</t>
  </si>
  <si>
    <t>Indirect Expenses - Admin - Small Wares</t>
  </si>
  <si>
    <t>8020</t>
  </si>
  <si>
    <t>Indirect Expenses - Admin - Subscription</t>
  </si>
  <si>
    <t>8021</t>
  </si>
  <si>
    <t>Indirect Expenses - Admin - Toiletries</t>
  </si>
  <si>
    <t>8022</t>
  </si>
  <si>
    <t>Indirect Expenses - Admin - Water</t>
  </si>
  <si>
    <t>8023</t>
  </si>
  <si>
    <t>Indirect Expenses - Admin - WayBill Courrier Services</t>
  </si>
  <si>
    <t>8024</t>
  </si>
  <si>
    <t>Indirect Expenses - Admin - General &amp; Miscellaneous</t>
  </si>
  <si>
    <t>8025</t>
  </si>
  <si>
    <t>Indirect Expenses - Advertising &amp; Business Promotion</t>
  </si>
  <si>
    <t>8026</t>
  </si>
  <si>
    <t>Indirect Expenses - Charitable Contributions &amp; Gifts</t>
  </si>
  <si>
    <t>8027</t>
  </si>
  <si>
    <t>Indirect Expenses - Entertainment</t>
  </si>
  <si>
    <t>8028</t>
  </si>
  <si>
    <t>Indirect Expenses - Fuel - Generator</t>
  </si>
  <si>
    <t>8029</t>
  </si>
  <si>
    <t>Indirect Expenses - Fuel - Other</t>
  </si>
  <si>
    <t>8030</t>
  </si>
  <si>
    <t>Indirect Expenses - Fuel - Vehicle &amp; Motorbikes</t>
  </si>
  <si>
    <t>8032</t>
  </si>
  <si>
    <t>Indirect Expenses - Information Technology - Internet Service</t>
  </si>
  <si>
    <t>8034</t>
  </si>
  <si>
    <t>Indirect Expenses - Information Technology - SMS</t>
  </si>
  <si>
    <t>8035</t>
  </si>
  <si>
    <t>Indirect Expenses - Information Technology - Software &amp; others</t>
  </si>
  <si>
    <t>8036</t>
  </si>
  <si>
    <t>Indirect Expenses - Information Technology - Call &amp; Data</t>
  </si>
  <si>
    <t>8037</t>
  </si>
  <si>
    <t>Indirect Expenses - Information Technology - Website</t>
  </si>
  <si>
    <t>8038</t>
  </si>
  <si>
    <t>Indirect Expenses - Office Supplies &amp; Expenses</t>
  </si>
  <si>
    <t>8039</t>
  </si>
  <si>
    <t>Indirect Expenses - Personnel Expense - Allowances</t>
  </si>
  <si>
    <t>8040</t>
  </si>
  <si>
    <t>Indirect Expenses - Personnel Expense - Bonus</t>
  </si>
  <si>
    <t>8041</t>
  </si>
  <si>
    <t>Indirect Expenses - Personnel Expense - Medical</t>
  </si>
  <si>
    <t>8042</t>
  </si>
  <si>
    <t>Indirect Expenses - Personnel Expense - Other</t>
  </si>
  <si>
    <t>8043</t>
  </si>
  <si>
    <t>Indirect Expenses - Personnel Expense - Pension</t>
  </si>
  <si>
    <t>8044</t>
  </si>
  <si>
    <t>Indirect Expenses - Personnel Expense - Salary</t>
  </si>
  <si>
    <t>8047</t>
  </si>
  <si>
    <t>Indirect Expenses - Printing</t>
  </si>
  <si>
    <t>8050</t>
  </si>
  <si>
    <t>Indirect Expenses - Printing &amp; Stationery - Files &amp; Folders</t>
  </si>
  <si>
    <t>8051</t>
  </si>
  <si>
    <t>Indirect Expenses - Printing &amp; Stationery - ID Cards</t>
  </si>
  <si>
    <t>8052</t>
  </si>
  <si>
    <t>Indirect Expenses - Printing &amp; Stationery - Markers</t>
  </si>
  <si>
    <t>8053</t>
  </si>
  <si>
    <t>Indirect Expenses - Printing &amp; Stationery - Masking Tape</t>
  </si>
  <si>
    <t>8054</t>
  </si>
  <si>
    <t>Indirect Expenses - Printing &amp; Stationery - Other</t>
  </si>
  <si>
    <t>8055</t>
  </si>
  <si>
    <t>Indirect Expenses - Printing &amp; Stationery - Paper</t>
  </si>
  <si>
    <t>8056</t>
  </si>
  <si>
    <t>Indirect Expenses - Printing &amp; Stationery - Pins and Staples</t>
  </si>
  <si>
    <t>8057</t>
  </si>
  <si>
    <t>Indirect Expenses - Printing &amp; Stationery - Printer Toner/Ink</t>
  </si>
  <si>
    <t>8059</t>
  </si>
  <si>
    <t>Indirect Expenses - Repairs and Maintenance - Office</t>
  </si>
  <si>
    <t>8060</t>
  </si>
  <si>
    <t>Indirect Expenses - Travel - Accommodation - Others</t>
  </si>
  <si>
    <t>8061</t>
  </si>
  <si>
    <t>Indirect Expenses - Travel - Air Travel</t>
  </si>
  <si>
    <t>8062</t>
  </si>
  <si>
    <t>Indirect Expenses - Travel - Feeding</t>
  </si>
  <si>
    <t>8640</t>
  </si>
  <si>
    <t>Indirect Expenses - Rent - Offices</t>
  </si>
  <si>
    <t>8642</t>
  </si>
  <si>
    <t>Indirect Expenses - With Holding Tax</t>
  </si>
  <si>
    <t>8643</t>
  </si>
  <si>
    <t>Indirect Expenses - Taxes &amp; Others Fines</t>
  </si>
  <si>
    <t>8644</t>
  </si>
  <si>
    <t>Provision for Income Tax</t>
  </si>
  <si>
    <t>8645</t>
  </si>
  <si>
    <t>Bad &amp; Doubtful Debts</t>
  </si>
  <si>
    <t>8647</t>
  </si>
  <si>
    <t>Forex Gain / (Loss)</t>
  </si>
  <si>
    <t>8648</t>
  </si>
  <si>
    <t>Un-Realised Forex Gains / (Loss) - 2</t>
  </si>
  <si>
    <t>8649</t>
  </si>
  <si>
    <t>Un-Realised Forex Gains / (Loss) - 1</t>
  </si>
  <si>
    <t>8650</t>
  </si>
  <si>
    <t>Indirect Expenses - Interest Expenses</t>
  </si>
  <si>
    <t>8651</t>
  </si>
  <si>
    <t>PY - Expenses - Interest</t>
  </si>
  <si>
    <t>8652</t>
  </si>
  <si>
    <t>CY - Expenses - Interest</t>
  </si>
  <si>
    <t>8653</t>
  </si>
  <si>
    <t>Indirect Expenses - Admin - Ground transport</t>
  </si>
  <si>
    <t>8654</t>
  </si>
  <si>
    <t>Indirect Expenses - Admin - Repair &amp; Maintenance - Others</t>
  </si>
  <si>
    <t>8655</t>
  </si>
  <si>
    <t>Indirect Expense- Admin - Training</t>
  </si>
  <si>
    <t>8658</t>
  </si>
  <si>
    <t>Fixed contract Remuneration</t>
  </si>
  <si>
    <t>8661</t>
  </si>
  <si>
    <t>Indirect Expense - Industrial Training Fund (ITF)</t>
  </si>
  <si>
    <t>8662</t>
  </si>
  <si>
    <t>Indirect Expense - NSITF</t>
  </si>
  <si>
    <t>8663</t>
  </si>
  <si>
    <t>Indirect Expense - Other Finance Cost</t>
  </si>
  <si>
    <t>9001</t>
  </si>
  <si>
    <t>Depreciation - Cocoons</t>
  </si>
  <si>
    <t>9002</t>
  </si>
  <si>
    <t>Depreciation - Computer Equipment</t>
  </si>
  <si>
    <t>9003</t>
  </si>
  <si>
    <t>Depreciation - Office Equipment</t>
  </si>
  <si>
    <t>9004</t>
  </si>
  <si>
    <t>Depreciation - Furniture and Fixtures</t>
  </si>
  <si>
    <t>9005</t>
  </si>
  <si>
    <t>Amortization - Software Cost</t>
  </si>
  <si>
    <t>9006</t>
  </si>
  <si>
    <t>Depreciation - Machinery and Equipment</t>
  </si>
  <si>
    <t>9007</t>
  </si>
  <si>
    <t>Depreciation - Threshers</t>
  </si>
  <si>
    <t>9008</t>
  </si>
  <si>
    <t>Depreciation - Vehicles - Motorcycles</t>
  </si>
  <si>
    <t>9260</t>
  </si>
  <si>
    <t>Depreciation - Vehicles - Other</t>
  </si>
  <si>
    <t>01-01</t>
  </si>
  <si>
    <t>Accumulated Amortization - Software</t>
  </si>
  <si>
    <t>01-02</t>
  </si>
  <si>
    <t>Accumulated Depreciation - Cocoons</t>
  </si>
  <si>
    <t>01-03</t>
  </si>
  <si>
    <t>Accumulated Depreciation - Computer Equipment</t>
  </si>
  <si>
    <t>01-04</t>
  </si>
  <si>
    <t>Accumulated Depreciation - Farm Equipments</t>
  </si>
  <si>
    <t>01-05</t>
  </si>
  <si>
    <t>Accumulated Depreciation - Furniture and Fixtures</t>
  </si>
  <si>
    <t>01-06</t>
  </si>
  <si>
    <t>Accumulated Depreciation - Machinery and Equipment</t>
  </si>
  <si>
    <t>01-07</t>
  </si>
  <si>
    <t>Accumulated Depreciation - Office Equipment</t>
  </si>
  <si>
    <t>01-08</t>
  </si>
  <si>
    <t>Accumulated Depreciation - Threshers</t>
  </si>
  <si>
    <t>01-09</t>
  </si>
  <si>
    <t>Accumulated Depreciation - Vehicles - Motorcycles</t>
  </si>
  <si>
    <t>01-10</t>
  </si>
  <si>
    <t>Accumulated Depreciation - Vehicles - Other</t>
  </si>
  <si>
    <t>01-11</t>
  </si>
  <si>
    <t>Cocoons</t>
  </si>
  <si>
    <t>01-12</t>
  </si>
  <si>
    <t>Computer Equipment</t>
  </si>
  <si>
    <t>01-13</t>
  </si>
  <si>
    <t>Farm Equipments</t>
  </si>
  <si>
    <t>01-14</t>
  </si>
  <si>
    <t>Furniture and Fittings</t>
  </si>
  <si>
    <t>01-15</t>
  </si>
  <si>
    <t>Intangible Assets - Software Cost</t>
  </si>
  <si>
    <t>01-16</t>
  </si>
  <si>
    <t>Office Equipment</t>
  </si>
  <si>
    <t>01-17</t>
  </si>
  <si>
    <t>Threshers</t>
  </si>
  <si>
    <t>01-18</t>
  </si>
  <si>
    <t>Vehicles - Motorcycles</t>
  </si>
  <si>
    <t>01-19</t>
  </si>
  <si>
    <t>Vehicles - Other</t>
  </si>
  <si>
    <t>01-20</t>
  </si>
  <si>
    <t>Intangible Assets - Intellectual Property</t>
  </si>
  <si>
    <t>01-21</t>
  </si>
  <si>
    <t>Asset under construction</t>
  </si>
  <si>
    <t>02-01</t>
  </si>
  <si>
    <t>Fixed Deposit - Access - $</t>
  </si>
  <si>
    <t>02-02</t>
  </si>
  <si>
    <t>Fixed Deposit - FCMB - EUR</t>
  </si>
  <si>
    <t>02-03</t>
  </si>
  <si>
    <t>Fixed Deposit - FCMB - NGN</t>
  </si>
  <si>
    <t>02-04</t>
  </si>
  <si>
    <t>Fixed Deposit - FCMB - $</t>
  </si>
  <si>
    <t>02-10</t>
  </si>
  <si>
    <t>Fixed Deposit - Sterling - $</t>
  </si>
  <si>
    <t>03-00</t>
  </si>
  <si>
    <t>Accrued Fixed Deposit Interest</t>
  </si>
  <si>
    <t>03-01</t>
  </si>
  <si>
    <t>Bank Balance - Access Bank - 0786155301 - NGN</t>
  </si>
  <si>
    <t>03-02</t>
  </si>
  <si>
    <t>Bank Balance - Access Bank - 0786155363 - $</t>
  </si>
  <si>
    <t>03-03</t>
  </si>
  <si>
    <t>Bank Balance - Access Bank - 1228658167 - NGN</t>
  </si>
  <si>
    <t>03-04</t>
  </si>
  <si>
    <t>Bank Balance - FCMB - 2069535189 - NGN</t>
  </si>
  <si>
    <t>03-05</t>
  </si>
  <si>
    <t>Bank Balance - FCMB - 2386305017 - NGN</t>
  </si>
  <si>
    <t>03-06</t>
  </si>
  <si>
    <t>Bank Balance - FCMB - 2386305024 - $</t>
  </si>
  <si>
    <t>03-07</t>
  </si>
  <si>
    <t>Bank Balance - FCMB - 2386305031 - $</t>
  </si>
  <si>
    <t>03-08</t>
  </si>
  <si>
    <t>Bank Balance - FCMB - 2386305048 - $</t>
  </si>
  <si>
    <t>03-09</t>
  </si>
  <si>
    <t>Bank Balance - FCMB - 2386305062 - €</t>
  </si>
  <si>
    <t>03-10</t>
  </si>
  <si>
    <t>Bank Balance - FCMB - 2386305086 - NGN</t>
  </si>
  <si>
    <t>03-11</t>
  </si>
  <si>
    <t>Bank Balance - FCMB - 2386305093 - NGN</t>
  </si>
  <si>
    <t>03-12</t>
  </si>
  <si>
    <t>Bank Balance - FCMB - 2386305103 - $</t>
  </si>
  <si>
    <t>03-13</t>
  </si>
  <si>
    <t>Bank Balance - FCMB - 2386305141 - NGN</t>
  </si>
  <si>
    <t>03-14</t>
  </si>
  <si>
    <t>Bank Balance - FCMB - 2386305172 - NGN</t>
  </si>
  <si>
    <t>03-15</t>
  </si>
  <si>
    <t>Bank Balance - FCMB - 2386305206 - NGN</t>
  </si>
  <si>
    <t>03-16</t>
  </si>
  <si>
    <t>Bank Balance - FCMB-2386305268 - NGN</t>
  </si>
  <si>
    <t>03-17</t>
  </si>
  <si>
    <t>Bank Balance - First Bank - 2034160589 - NGN</t>
  </si>
  <si>
    <t>03-18</t>
  </si>
  <si>
    <t>Bank Balance - GTB - 0124524591 - NGN</t>
  </si>
  <si>
    <t>03-19</t>
  </si>
  <si>
    <t>Bank Balance - GTB - 0159960245 - $</t>
  </si>
  <si>
    <t>03-20</t>
  </si>
  <si>
    <t>Bank Balance - GTB - 0172562053 - NGN</t>
  </si>
  <si>
    <t>03-21</t>
  </si>
  <si>
    <t>Bank Balance - GTB - 0172562118 - NGN</t>
  </si>
  <si>
    <t>03-22</t>
  </si>
  <si>
    <t>Bank Balance - GTB - 0212625816 - €</t>
  </si>
  <si>
    <t>03-23</t>
  </si>
  <si>
    <t>Bank Balance - GTB - 0217809354 - NGN</t>
  </si>
  <si>
    <t>03-24</t>
  </si>
  <si>
    <t>Bank Balance - GTB - 0217929227 - NGN</t>
  </si>
  <si>
    <t>03-25</t>
  </si>
  <si>
    <t>Bank Balance - Keystone - 1006641299 - NGN</t>
  </si>
  <si>
    <t>03-26</t>
  </si>
  <si>
    <t>Bank Balance - Keystone - 1006483752 - NGN</t>
  </si>
  <si>
    <t>03-27</t>
  </si>
  <si>
    <t>Bank Balance - Keystone - 1006966541 - NGN</t>
  </si>
  <si>
    <t>03-28</t>
  </si>
  <si>
    <t>Bank Balance - Keystone - 1007080206 - NGN</t>
  </si>
  <si>
    <t>03-29</t>
  </si>
  <si>
    <t>Bank Balance - Sterling - 0061515333 - NGN</t>
  </si>
  <si>
    <t>03-30</t>
  </si>
  <si>
    <t>Bank Balance - Unity Bank - 0025712649 - NGN</t>
  </si>
  <si>
    <t>03-31</t>
  </si>
  <si>
    <t>Bank Balance - Unity Bank - 0024685481 - NGN</t>
  </si>
  <si>
    <t>03-32</t>
  </si>
  <si>
    <t>Bank Balance - Unity Bank - 0023040720 - NGN</t>
  </si>
  <si>
    <t>03-33</t>
  </si>
  <si>
    <t>Bank Balance - Unity Bank - 0040027883 - NGN</t>
  </si>
  <si>
    <t>03-35</t>
  </si>
  <si>
    <t>Bank Balance - Zenith Bank - 1014818845 - NGN</t>
  </si>
  <si>
    <t>03-36</t>
  </si>
  <si>
    <t>Bank Balance - Zenith Bank - 5071251797 - $</t>
  </si>
  <si>
    <t>03-37</t>
  </si>
  <si>
    <t>Bank Balance - UBA - 1023476098 - NGN</t>
  </si>
  <si>
    <t>03-42</t>
  </si>
  <si>
    <t>Bank Balance - Union Bank - 0065184904 - NGN</t>
  </si>
  <si>
    <t>03-43</t>
  </si>
  <si>
    <t>Bank Balance - Ecobank - 1380013414 - NGN</t>
  </si>
  <si>
    <t>03-45</t>
  </si>
  <si>
    <t>Bank Balance - FCMB - 2386305282 - $</t>
  </si>
  <si>
    <t>03-46</t>
  </si>
  <si>
    <t>Bank Balance - FCMB - 2386305316 $ (IFAD)</t>
  </si>
  <si>
    <t>03-47</t>
  </si>
  <si>
    <t>Bank Balance - Citibank - 0012682013 - NGN</t>
  </si>
  <si>
    <t>03-48</t>
  </si>
  <si>
    <t>Bank Balance - FCMB - 2386305347 $ (Ripplework)</t>
  </si>
  <si>
    <t>03-49</t>
  </si>
  <si>
    <t>Bank Balance - Sterling - 0088085244 $</t>
  </si>
  <si>
    <t>04-01</t>
  </si>
  <si>
    <t>Advances Paid to Suppliers</t>
  </si>
  <si>
    <t>04-02</t>
  </si>
  <si>
    <t>Allowance for provision of inventory</t>
  </si>
  <si>
    <t>04-03</t>
  </si>
  <si>
    <t>CY - Deferred Interest Capitalized</t>
  </si>
  <si>
    <t>04-04</t>
  </si>
  <si>
    <t>CY - Deferred Interest Paid</t>
  </si>
  <si>
    <t>04-05</t>
  </si>
  <si>
    <t>CY - Prepayments</t>
  </si>
  <si>
    <t>04-06</t>
  </si>
  <si>
    <t>Employee Advances - Contract Staffs</t>
  </si>
  <si>
    <t>04-07</t>
  </si>
  <si>
    <t>Employee Advances - Full Time Staffs</t>
  </si>
  <si>
    <t>04-08</t>
  </si>
  <si>
    <t>Give Food Receivables</t>
  </si>
  <si>
    <t>04-09</t>
  </si>
  <si>
    <t>Harvest Advance Payments</t>
  </si>
  <si>
    <t>04-11</t>
  </si>
  <si>
    <t>Other Receivables - Receivables from member's trust</t>
  </si>
  <si>
    <t>04-12</t>
  </si>
  <si>
    <t>Other Receivables - Team Member Float</t>
  </si>
  <si>
    <t>04-13</t>
  </si>
  <si>
    <t>Prepaid Facility Fees</t>
  </si>
  <si>
    <t>04-14</t>
  </si>
  <si>
    <t>Prepayments - Rent</t>
  </si>
  <si>
    <t>04-15</t>
  </si>
  <si>
    <t>Biological Asset (Poulty)</t>
  </si>
  <si>
    <t>04-16</t>
  </si>
  <si>
    <t>Accounts Receivable</t>
  </si>
  <si>
    <t>04-17</t>
  </si>
  <si>
    <t>Accounts Receivables - Member Field Season</t>
  </si>
  <si>
    <t>04-18</t>
  </si>
  <si>
    <t>Unleash Inventory</t>
  </si>
  <si>
    <t>04-19</t>
  </si>
  <si>
    <t>Deferred Taxes</t>
  </si>
  <si>
    <t>04-21</t>
  </si>
  <si>
    <t>Advance Taxes</t>
  </si>
  <si>
    <t>04-23</t>
  </si>
  <si>
    <t>Advances to Suppliers (CMP)</t>
  </si>
  <si>
    <t>04-25</t>
  </si>
  <si>
    <t>Other Receivable - Bike Loan</t>
  </si>
  <si>
    <t>04-26</t>
  </si>
  <si>
    <t>Paystack Account Receiveables</t>
  </si>
  <si>
    <t>04-31</t>
  </si>
  <si>
    <t>Member Season 2020 Receivables 2020 (Maize)</t>
  </si>
  <si>
    <t>04-32</t>
  </si>
  <si>
    <t>Member Season Receivables 2020 (Rice )</t>
  </si>
  <si>
    <t>04-33</t>
  </si>
  <si>
    <t>Harvest Advance Receivables 2020 (Maize)</t>
  </si>
  <si>
    <t>04-34</t>
  </si>
  <si>
    <t>Receivables - Wheat Program</t>
  </si>
  <si>
    <t>04-35</t>
  </si>
  <si>
    <t>Receivables - Dilali Program</t>
  </si>
  <si>
    <t>04-36</t>
  </si>
  <si>
    <t>Prepayments - Loan Processing Fees</t>
  </si>
  <si>
    <t>04-37</t>
  </si>
  <si>
    <t>Other Account Receivables</t>
  </si>
  <si>
    <t>04-38</t>
  </si>
  <si>
    <t>Jigawa Harvest Advance Receivable 2021 Season (Rice)</t>
  </si>
  <si>
    <t>04-39</t>
  </si>
  <si>
    <t>Doreo Partner</t>
  </si>
  <si>
    <t>04-40</t>
  </si>
  <si>
    <t>Member Season Receivables 2021 (Rice )</t>
  </si>
  <si>
    <t>04-41</t>
  </si>
  <si>
    <t>Prepayment - Others</t>
  </si>
  <si>
    <t>04-42</t>
  </si>
  <si>
    <t>Prepayment - Prepaid insurance</t>
  </si>
  <si>
    <t>04-43</t>
  </si>
  <si>
    <t>WHT Receivable</t>
  </si>
  <si>
    <t>04-44</t>
  </si>
  <si>
    <t>Other Receivables - Team Member Float for Harvest</t>
  </si>
  <si>
    <t>04-45</t>
  </si>
  <si>
    <t>Member Season Maize 2021 Receivables</t>
  </si>
  <si>
    <t>04-46</t>
  </si>
  <si>
    <t>Harvest Advance Receivables 2021 (Maize)</t>
  </si>
  <si>
    <t>04-47</t>
  </si>
  <si>
    <t>Advance for Poultry Program</t>
  </si>
  <si>
    <t>04-48</t>
  </si>
  <si>
    <t>Advance for Transporters</t>
  </si>
  <si>
    <t>04-49</t>
  </si>
  <si>
    <t>Other Account Receivables - Seed Farm</t>
  </si>
  <si>
    <t>04-51</t>
  </si>
  <si>
    <t>Other Receivables - Receivables from Employee Trust</t>
  </si>
  <si>
    <t>04-52</t>
  </si>
  <si>
    <t>Advance for Transporter for Input</t>
  </si>
  <si>
    <t>05-01</t>
  </si>
  <si>
    <t>Member's Deposit</t>
  </si>
  <si>
    <t>05-02</t>
  </si>
  <si>
    <t>Accounts Payable</t>
  </si>
  <si>
    <t>05-03</t>
  </si>
  <si>
    <t>Customer Advances Received</t>
  </si>
  <si>
    <t>05-100</t>
  </si>
  <si>
    <t>Borrowings - AgriFi - USD 2nd Tranche</t>
  </si>
  <si>
    <t>05-101</t>
  </si>
  <si>
    <t>Borrowings - FCMB Loan 29 - Naira (6.95B Line)</t>
  </si>
  <si>
    <t>05-102</t>
  </si>
  <si>
    <t>Borrowings - FCMB Loan 30 - Naira (9B Line)</t>
  </si>
  <si>
    <t>05-103</t>
  </si>
  <si>
    <t>Borrowings - Jasmine Charitable Trust - USD</t>
  </si>
  <si>
    <t>05-104</t>
  </si>
  <si>
    <t>Borrowings - Symbiotics - USD</t>
  </si>
  <si>
    <t>05-105</t>
  </si>
  <si>
    <t>Borrowings - FCMB Loan 31 - Naira (5B Line)</t>
  </si>
  <si>
    <t>05-106</t>
  </si>
  <si>
    <t>Borrowings - FCMB Loan 32 - Naira (IFAD)</t>
  </si>
  <si>
    <t>05-107</t>
  </si>
  <si>
    <t>Borrowings - IFAD - USD</t>
  </si>
  <si>
    <t>05-108</t>
  </si>
  <si>
    <t>Borrowings - Citibank - NGN</t>
  </si>
  <si>
    <t>05-109</t>
  </si>
  <si>
    <t>Borrowings - KIVA 3 - USD</t>
  </si>
  <si>
    <t>05-110</t>
  </si>
  <si>
    <t>Borrowings - FCMB Loan 33 - Naira (6.95B Line - Refinancing)</t>
  </si>
  <si>
    <t>05-111</t>
  </si>
  <si>
    <t>Borrowings - GAWA - USD</t>
  </si>
  <si>
    <t>05-112</t>
  </si>
  <si>
    <t>Borrowings - FCMB Loan 34 - Naira (6.95B Line)</t>
  </si>
  <si>
    <t>05-14</t>
  </si>
  <si>
    <t>Borrowings - NSIA - USD</t>
  </si>
  <si>
    <t>05-15</t>
  </si>
  <si>
    <t>Borrowings - Rippleworks - USD</t>
  </si>
  <si>
    <t>05-17</t>
  </si>
  <si>
    <t>Borrowings - KIVA - USD</t>
  </si>
  <si>
    <t>05-19</t>
  </si>
  <si>
    <t>Borrowings - Mulago 2 - USD</t>
  </si>
  <si>
    <t>05-22</t>
  </si>
  <si>
    <t>Borrowings - FCMB CACS - Naira</t>
  </si>
  <si>
    <t>05-23</t>
  </si>
  <si>
    <t>Borrowings - Whole Planet Foundation - 2 - Naira</t>
  </si>
  <si>
    <t>05-25</t>
  </si>
  <si>
    <t>Borrowings - OTF3 - OTF6 - Naira</t>
  </si>
  <si>
    <t>05-26</t>
  </si>
  <si>
    <t>Borrowings - OTF4 - OTF7 - Naira</t>
  </si>
  <si>
    <t>05-27</t>
  </si>
  <si>
    <t>Borrowings - OTF5 - OTF8 - Naira</t>
  </si>
  <si>
    <t>05-30</t>
  </si>
  <si>
    <t>Borrowings - BATNF - Naira</t>
  </si>
  <si>
    <t>05-31</t>
  </si>
  <si>
    <t>Borrowings - BOI - Naira</t>
  </si>
  <si>
    <t>05-32</t>
  </si>
  <si>
    <t>Borrowings - Netri - USD</t>
  </si>
  <si>
    <t>05-33</t>
  </si>
  <si>
    <t>Borrowings - Natalie Wenger - Naira</t>
  </si>
  <si>
    <t>05-35</t>
  </si>
  <si>
    <t>Borrowings - Whole Planet Foundation - 3 - Naira</t>
  </si>
  <si>
    <t>05-36</t>
  </si>
  <si>
    <t>Employee Payable - Pension</t>
  </si>
  <si>
    <t>05-37</t>
  </si>
  <si>
    <t>Director's Payable - Taxes</t>
  </si>
  <si>
    <t>05-38</t>
  </si>
  <si>
    <t>Contract Staff Salary Payables</t>
  </si>
  <si>
    <t>05-40</t>
  </si>
  <si>
    <t>Contract Staff Solar &amp; Fertilizer Payables</t>
  </si>
  <si>
    <t>05-41</t>
  </si>
  <si>
    <t>Director's Payables - NHF</t>
  </si>
  <si>
    <t>05-42</t>
  </si>
  <si>
    <t>Employee Payables - Salary Deductions &amp; Outstanding</t>
  </si>
  <si>
    <t>05-43</t>
  </si>
  <si>
    <t>Employee Tax Payables</t>
  </si>
  <si>
    <t>05-44</t>
  </si>
  <si>
    <t>Grant Liability</t>
  </si>
  <si>
    <t>05-45</t>
  </si>
  <si>
    <t>Employee Payable - Bike Maintenance Deposit</t>
  </si>
  <si>
    <t>05-46</t>
  </si>
  <si>
    <t>Provision for Bad &amp; Doubtful Accounts</t>
  </si>
  <si>
    <t>05-47</t>
  </si>
  <si>
    <t>Income Tax Payable</t>
  </si>
  <si>
    <t>05-48</t>
  </si>
  <si>
    <t>Borrowings - FCMB Loan 7 - Naira</t>
  </si>
  <si>
    <t>05-49</t>
  </si>
  <si>
    <t>Borrowings - FCMB Loan 8 - Naira</t>
  </si>
  <si>
    <t>05-50</t>
  </si>
  <si>
    <t>Director Payables - Salary</t>
  </si>
  <si>
    <t>05-51</t>
  </si>
  <si>
    <t>Director Payables - Pension</t>
  </si>
  <si>
    <t>05-52</t>
  </si>
  <si>
    <t>Borrowings - AgriFi - USD</t>
  </si>
  <si>
    <t>05-53</t>
  </si>
  <si>
    <t>Borrowings - KIVA 2 - USD</t>
  </si>
  <si>
    <t>05-54</t>
  </si>
  <si>
    <t>Harvest Advance Payable</t>
  </si>
  <si>
    <t>05-55</t>
  </si>
  <si>
    <t>Borrowings - Mulago 1 - USD</t>
  </si>
  <si>
    <t>05-57</t>
  </si>
  <si>
    <t>Borrowings - FCMB Loan 10 - Naira</t>
  </si>
  <si>
    <t>05-58</t>
  </si>
  <si>
    <t>Borrowings - FCMB Loan 11 - Naira</t>
  </si>
  <si>
    <t>05-59</t>
  </si>
  <si>
    <t>Borrowings - FCMB Loan 12 - Naira</t>
  </si>
  <si>
    <t>05-60</t>
  </si>
  <si>
    <t>Borrowings - FCMB Loan 13 - Naira</t>
  </si>
  <si>
    <t>05-61</t>
  </si>
  <si>
    <t>Borrowings - FCMB Loan 14 - Naira</t>
  </si>
  <si>
    <t>05-63</t>
  </si>
  <si>
    <t>Borrowings - Global Partnership - USD</t>
  </si>
  <si>
    <t>05-64</t>
  </si>
  <si>
    <t>Borrowings - FCMB Loan 16 - Naira</t>
  </si>
  <si>
    <t>05-65</t>
  </si>
  <si>
    <t>Borrowings - FCMB Loan 17 - Naira</t>
  </si>
  <si>
    <t>05-66</t>
  </si>
  <si>
    <t>Borrowings - FCMB Loan 18 - Naira</t>
  </si>
  <si>
    <t>05-67</t>
  </si>
  <si>
    <t>Borrowings - FCMB Loan 19 - Naira</t>
  </si>
  <si>
    <t>05-68</t>
  </si>
  <si>
    <t>Borrowings - FCMB Loan 20 - Naira</t>
  </si>
  <si>
    <t>05-69</t>
  </si>
  <si>
    <t>Borrowings - FCMB Loan 21 - Naira</t>
  </si>
  <si>
    <t>05-70</t>
  </si>
  <si>
    <t>Customer Advances Received For LMD</t>
  </si>
  <si>
    <t>05-71</t>
  </si>
  <si>
    <t>Accruals - Other Provision</t>
  </si>
  <si>
    <t>05-72</t>
  </si>
  <si>
    <t>Future Bonus Payables</t>
  </si>
  <si>
    <t>05-74</t>
  </si>
  <si>
    <t>Withholding Tax (WHT) Payable</t>
  </si>
  <si>
    <t>05-75</t>
  </si>
  <si>
    <t>VAT Payables</t>
  </si>
  <si>
    <t>05-77</t>
  </si>
  <si>
    <t>Employee Payable- NHF</t>
  </si>
  <si>
    <t>05-81</t>
  </si>
  <si>
    <t>Borrowings - BOI Loan - Naira</t>
  </si>
  <si>
    <t>05-82</t>
  </si>
  <si>
    <t>Borrowings - FCMB Loan 23 - Naira</t>
  </si>
  <si>
    <t>05-83</t>
  </si>
  <si>
    <t>Borrowings - FCMB Loan 24 - Naira</t>
  </si>
  <si>
    <t>05-84</t>
  </si>
  <si>
    <t>Harvest Advance Payable for Rice 2021 Season</t>
  </si>
  <si>
    <t>05-85</t>
  </si>
  <si>
    <t>Intercompany Payables</t>
  </si>
  <si>
    <t>05-86</t>
  </si>
  <si>
    <t>Borrowings - FCMBAM (Asset Management)</t>
  </si>
  <si>
    <t>05-87</t>
  </si>
  <si>
    <t>Borrowings - FCMB Loan 25 - Naira</t>
  </si>
  <si>
    <t>05-88</t>
  </si>
  <si>
    <t>Borrowings - King Philanthropies - USD</t>
  </si>
  <si>
    <t>05-89</t>
  </si>
  <si>
    <t>Harvest Advance Payable for Maize 2021 Season</t>
  </si>
  <si>
    <t>05-90</t>
  </si>
  <si>
    <t>Harvest Maize Fund-retract Payable 2021</t>
  </si>
  <si>
    <t>05-91</t>
  </si>
  <si>
    <t>Borrowings - FCMB Loan 26 - Naira (2.5B Line)</t>
  </si>
  <si>
    <t>05-92</t>
  </si>
  <si>
    <t>Borrowings - FCMB Loan 27 - Naira (9B Line)</t>
  </si>
  <si>
    <t>05-93</t>
  </si>
  <si>
    <t>Borrowings - Global Social Impact Fund (GSIF) - USD</t>
  </si>
  <si>
    <t>05-94</t>
  </si>
  <si>
    <t>Borrowings - FCMB Loan - 9B Line (Tranche 1)</t>
  </si>
  <si>
    <t>05-95</t>
  </si>
  <si>
    <t>Borrowings - FCMB Loan - 9B Line (Tranche 2)</t>
  </si>
  <si>
    <t>05-97</t>
  </si>
  <si>
    <t>Borrowings - FCMB Loan 28 - Naira</t>
  </si>
  <si>
    <t>05-98</t>
  </si>
  <si>
    <t>Deferred tax liability</t>
  </si>
  <si>
    <t>8060-10335</t>
  </si>
  <si>
    <t>Failed Bank Transaction Reversal</t>
  </si>
  <si>
    <t>860</t>
  </si>
  <si>
    <t>Rounding</t>
  </si>
  <si>
    <t>8890</t>
  </si>
  <si>
    <t>Sales Tax</t>
  </si>
  <si>
    <t>06-01</t>
  </si>
  <si>
    <t>Authorized Share Capital</t>
  </si>
  <si>
    <t>06-02</t>
  </si>
  <si>
    <t>Retained Earnings - FY 2018 - 2019</t>
  </si>
  <si>
    <t>06-03</t>
  </si>
  <si>
    <t>Share Premium</t>
  </si>
  <si>
    <t>06-04</t>
  </si>
  <si>
    <t>Retained Earnings - FY 2019 - 2020</t>
  </si>
  <si>
    <t>06-05</t>
  </si>
  <si>
    <t>Deposit for Shares</t>
  </si>
  <si>
    <t>Total</t>
  </si>
  <si>
    <t>Revenue - Juice</t>
  </si>
  <si>
    <t>Revenue - Alcohol</t>
  </si>
  <si>
    <t>Revenue - Softdrinks</t>
  </si>
  <si>
    <t>Finance Income</t>
  </si>
  <si>
    <t>Inventory Adhustmnet</t>
  </si>
  <si>
    <t>Loan- GTB</t>
  </si>
  <si>
    <t xml:space="preserve">Loan Stanbic </t>
  </si>
  <si>
    <t>Loan FBN</t>
  </si>
  <si>
    <t>Advances from Customer</t>
  </si>
  <si>
    <t>Trade Finance</t>
  </si>
  <si>
    <t>Loan- RMB</t>
  </si>
  <si>
    <t>Pensio Payable</t>
  </si>
  <si>
    <t>Payroll Control</t>
  </si>
  <si>
    <t>PAYE Payable</t>
  </si>
  <si>
    <t>Accrual</t>
  </si>
  <si>
    <t>Provision for Bonus</t>
  </si>
  <si>
    <t>RMB</t>
  </si>
  <si>
    <t>FBN</t>
  </si>
  <si>
    <t>Stanbic</t>
  </si>
  <si>
    <t>Vehicles</t>
  </si>
  <si>
    <t>Plant and Machinery</t>
  </si>
  <si>
    <t>Accumulated Depreciation - Vehicles -</t>
  </si>
  <si>
    <t>Building</t>
  </si>
  <si>
    <t>Accumulated Depreciation - Plant and machinery</t>
  </si>
  <si>
    <t>Accumulated Depreciation - Building</t>
  </si>
  <si>
    <t xml:space="preserve">Depreciation - Vehicles </t>
  </si>
  <si>
    <t>Depreciation - Plant and Machinery</t>
  </si>
  <si>
    <t>Depreciation - Building</t>
  </si>
  <si>
    <t>Admin transport</t>
  </si>
  <si>
    <t xml:space="preserve">Operational Cost - Labour </t>
  </si>
  <si>
    <t>Direct Cost Salary</t>
  </si>
  <si>
    <t>Direct Cost Energy</t>
  </si>
  <si>
    <t>Direct cost - Repairs and Maintenance</t>
  </si>
  <si>
    <t>Selling and Distribution expense</t>
  </si>
  <si>
    <t>Direct cost- Juice</t>
  </si>
  <si>
    <t>Direct Soft - Softdrinks</t>
  </si>
  <si>
    <t>Direct Cost - Alcohol</t>
  </si>
  <si>
    <t>Indirect Expenses - Salary</t>
  </si>
  <si>
    <t>Retained Earnings</t>
  </si>
  <si>
    <t>Share premium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</si>
  <si>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</si>
  <si>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</si>
  <si>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</si>
  <si>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</si>
  <si>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</si>
  <si>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</si>
  <si>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</si>
  <si>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</si>
  <si>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</si>
  <si>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</si>
  <si>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</si>
  <si>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</si>
  <si>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FG</t>
  </si>
  <si>
    <t>RM</t>
  </si>
  <si>
    <t>GIT</t>
  </si>
  <si>
    <t>Spare</t>
  </si>
  <si>
    <t>Finished Goods</t>
  </si>
  <si>
    <t>Raw material</t>
  </si>
  <si>
    <t>Spares</t>
  </si>
  <si>
    <t>Loan BOI</t>
  </si>
  <si>
    <t>Good received not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</si>
</sst>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EBEBEB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18">
    <xf numFmtId="0" fontId="0" fillId="0" borderId="0" xfId="0"/>
    <xf numFmtId="0" fontId="3" fillId="0" borderId="0" xfId="2" applyFont="1" applyAlignment="1">
      <alignment vertical="center"/>
    </xf>
    <xf numFmtId="0" fontId="5" fillId="0" borderId="1" xfId="3" applyFont="1" applyBorder="1" applyAlignment="1">
      <alignment vertical="center"/>
    </xf>
    <xf numFmtId="164" fontId="5" fillId="0" borderId="1" xfId="3" applyNumberFormat="1" applyFont="1" applyBorder="1" applyAlignment="1">
      <alignment horizontal="right" vertical="center"/>
    </xf>
    <xf numFmtId="43" fontId="5" fillId="0" borderId="1" xfId="1" applyFont="1" applyFill="1" applyBorder="1" applyAlignment="1" applyProtection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43" fontId="5" fillId="0" borderId="1" xfId="1" applyFont="1" applyBorder="1" applyAlignment="1" applyProtection="1">
      <alignment vertical="center"/>
    </xf>
    <xf numFmtId="0" fontId="6" fillId="0" borderId="0" xfId="0" applyFont="1"/>
    <xf numFmtId="43" fontId="6" fillId="0" borderId="0" xfId="1" applyFont="1"/>
    <xf numFmtId="43" fontId="6" fillId="0" borderId="0" xfId="1" applyFont="1" applyFill="1"/>
    <xf numFmtId="43" fontId="0" fillId="0" borderId="0" xfId="0" applyNumberFormat="1"/>
    <xf numFmtId="43" fontId="0" fillId="0" borderId="0" xfId="1" applyFont="1"/>
    <xf numFmtId="15" fontId="0" fillId="0" borderId="0" xfId="0" applyNumberFormat="1"/>
    <xf numFmtId="11" fontId="0" fillId="0" borderId="0" xfId="0" applyNumberFormat="1"/>
    <xf numFmtId="9" fontId="0" fillId="0" borderId="0" xfId="0" applyNumberFormat="1"/>
    <xf numFmtId="9" fontId="0" fillId="0" borderId="0" xfId="1" applyNumberFormat="1" applyFont="1"/>
  </cellXfs>
  <cellStyles count="4">
    <cellStyle name="Comma" xfId="1" builtinId="3"/>
    <cellStyle name="Normal" xfId="0" builtinId="0"/>
    <cellStyle name="Normal 10 14" xfId="3" xr:uid="{D110EA2A-398A-4C78-A529-6BC096FA54FD}"/>
    <cellStyle name="Normal 21" xfId="2" xr:uid="{E1FAF654-82CF-4B78-A0F2-3FE7D2CE6054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EBC1-517E-46EB-82F9-6B3C9948E434}">
  <dimension ref="A1:Q392"/>
  <sheetViews>
    <sheetView topLeftCell="A8" workbookViewId="0">
      <selection activeCell="A12" sqref="A12"/>
    </sheetView>
  </sheetViews>
  <sheetFormatPr defaultRowHeight="14.5" x14ac:dyDescent="0.35"/>
  <cols>
    <col min="1" max="1" width="8.6328125" bestFit="1" customWidth="1"/>
    <col min="2" max="2" width="46.08984375" bestFit="1" customWidth="1"/>
    <col min="5" max="5" width="17.81640625" bestFit="1" customWidth="1"/>
    <col min="6" max="7" width="16.1796875" bestFit="1" customWidth="1"/>
    <col min="8" max="16" width="15.6328125" bestFit="1" customWidth="1"/>
    <col min="17" max="17" width="16.1796875" bestFit="1" customWidth="1"/>
  </cols>
  <sheetData>
    <row r="1" spans="1:17" x14ac:dyDescent="0.35">
      <c r="A1" s="1" t="s">
        <v>0</v>
      </c>
      <c r="B1" s="1" t="s">
        <v>774</v>
      </c>
      <c r="E1" s="12">
        <f>SUM(E2:E4)</f>
        <v>-14416133126.67</v>
      </c>
      <c r="F1" s="12">
        <f t="shared" ref="F1:Q1" si="0">SUM(F2:F4)</f>
        <v>-11644932597.349998</v>
      </c>
      <c r="G1" s="12">
        <f t="shared" si="0"/>
        <v>-10701671877.059999</v>
      </c>
      <c r="H1" s="12">
        <f t="shared" si="0"/>
        <v>-8692737686.2000008</v>
      </c>
      <c r="I1" s="12">
        <f t="shared" si="0"/>
        <v>-6085108447.3000002</v>
      </c>
      <c r="J1" s="12">
        <f t="shared" si="0"/>
        <v>-5103065786.2299995</v>
      </c>
      <c r="K1" s="12">
        <f t="shared" si="0"/>
        <v>-4019331185.21</v>
      </c>
      <c r="L1" s="12">
        <f t="shared" si="0"/>
        <v>-2745538055.0700002</v>
      </c>
      <c r="M1" s="12">
        <f t="shared" si="0"/>
        <v>-1409893917.97</v>
      </c>
      <c r="N1" s="12">
        <f t="shared" si="0"/>
        <v>-283322789.81</v>
      </c>
      <c r="O1" s="12">
        <f t="shared" si="0"/>
        <v>-13302462.470000001</v>
      </c>
      <c r="P1" s="12">
        <f t="shared" si="0"/>
        <v>-13302462.470000001</v>
      </c>
      <c r="Q1" s="12">
        <f t="shared" si="0"/>
        <v>-10362058786.129999</v>
      </c>
    </row>
    <row r="2" spans="1:17" x14ac:dyDescent="0.35">
      <c r="A2" s="1" t="s">
        <v>0</v>
      </c>
      <c r="B2" s="1" t="s">
        <v>1</v>
      </c>
      <c r="C2" s="2"/>
      <c r="D2" s="3"/>
      <c r="E2" s="4">
        <v>-14219760973.950001</v>
      </c>
      <c r="F2" s="5">
        <v>-11531518360.549999</v>
      </c>
      <c r="G2" s="6">
        <v>-10597181120.26</v>
      </c>
      <c r="H2" s="6">
        <v>-8612233686.2000008</v>
      </c>
      <c r="I2" s="6">
        <v>-6004604447.3000002</v>
      </c>
      <c r="J2" s="6">
        <v>-5103065786.2299995</v>
      </c>
      <c r="K2" s="6">
        <v>-4019331185.21</v>
      </c>
      <c r="L2" s="6">
        <v>-2745538055.0700002</v>
      </c>
      <c r="M2" s="6">
        <v>-1409893917.97</v>
      </c>
      <c r="N2" s="6">
        <v>-283322789.81</v>
      </c>
      <c r="O2" s="6">
        <v>-13302462.470000001</v>
      </c>
      <c r="P2" s="6">
        <v>-13302462.470000001</v>
      </c>
      <c r="Q2" s="6">
        <v>-10242691786.129999</v>
      </c>
    </row>
    <row r="3" spans="1:17" x14ac:dyDescent="0.35">
      <c r="A3" s="7" t="s">
        <v>2</v>
      </c>
      <c r="B3" s="7" t="s">
        <v>3</v>
      </c>
      <c r="C3" s="2"/>
      <c r="D3" s="3"/>
      <c r="E3" s="4">
        <v>-196372152.72</v>
      </c>
      <c r="F3" s="5">
        <v>-113414236.8</v>
      </c>
      <c r="G3" s="6">
        <v>-104490756.8</v>
      </c>
      <c r="H3" s="6">
        <v>-80504000</v>
      </c>
      <c r="I3" s="6">
        <v>-80504000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-119360000</v>
      </c>
    </row>
    <row r="4" spans="1:17" x14ac:dyDescent="0.35">
      <c r="A4" s="7" t="s">
        <v>4</v>
      </c>
      <c r="B4" s="7" t="s">
        <v>5</v>
      </c>
      <c r="C4" s="2"/>
      <c r="D4" s="3"/>
      <c r="E4" s="4">
        <v>0</v>
      </c>
      <c r="F4" s="5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-7000</v>
      </c>
    </row>
    <row r="5" spans="1:17" x14ac:dyDescent="0.35">
      <c r="A5" s="7" t="s">
        <v>6</v>
      </c>
      <c r="B5" s="7" t="s">
        <v>772</v>
      </c>
      <c r="C5" s="2"/>
      <c r="D5" s="3"/>
      <c r="E5" s="4">
        <f>SUM(E6:E12)</f>
        <v>-4564208485.1300001</v>
      </c>
      <c r="F5" s="4">
        <f t="shared" ref="F5:Q5" si="1">SUM(F6:F12)</f>
        <v>-3951830944.8400002</v>
      </c>
      <c r="G5" s="4">
        <f t="shared" si="1"/>
        <v>-3532406569.3400002</v>
      </c>
      <c r="H5" s="4">
        <f t="shared" si="1"/>
        <v>-2121997047.1400001</v>
      </c>
      <c r="I5" s="4">
        <f t="shared" si="1"/>
        <v>-1573578742.1400001</v>
      </c>
      <c r="J5" s="4">
        <f t="shared" si="1"/>
        <v>-1569710542.1400001</v>
      </c>
      <c r="K5" s="4">
        <f t="shared" si="1"/>
        <v>-1560099539</v>
      </c>
      <c r="L5" s="4">
        <f t="shared" si="1"/>
        <v>-1556179239</v>
      </c>
      <c r="M5" s="4">
        <f t="shared" si="1"/>
        <v>-1545514099.46</v>
      </c>
      <c r="N5" s="4">
        <f t="shared" si="1"/>
        <v>-1490795752.6700001</v>
      </c>
      <c r="O5" s="4">
        <f t="shared" si="1"/>
        <v>-941819299.15999997</v>
      </c>
      <c r="P5" s="4">
        <f t="shared" si="1"/>
        <v>-74174045</v>
      </c>
      <c r="Q5" s="4">
        <f t="shared" si="1"/>
        <v>-3128725305.5499997</v>
      </c>
    </row>
    <row r="6" spans="1:17" x14ac:dyDescent="0.35">
      <c r="A6" s="7" t="s">
        <v>6</v>
      </c>
      <c r="B6" s="7" t="s">
        <v>7</v>
      </c>
      <c r="C6" s="2"/>
      <c r="D6" s="3"/>
      <c r="E6" s="4">
        <v>-1110390</v>
      </c>
      <c r="F6" s="5">
        <v>-1110390</v>
      </c>
      <c r="G6" s="6">
        <v>-1016055</v>
      </c>
      <c r="H6" s="6">
        <v>-1016055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-8800</v>
      </c>
    </row>
    <row r="7" spans="1:17" x14ac:dyDescent="0.35">
      <c r="A7" s="7" t="s">
        <v>8</v>
      </c>
      <c r="B7" s="7" t="s">
        <v>9</v>
      </c>
      <c r="C7" s="2"/>
      <c r="D7" s="3"/>
      <c r="E7" s="4">
        <v>-2495650006.5</v>
      </c>
      <c r="F7" s="5">
        <v>-2118952361.5</v>
      </c>
      <c r="G7" s="6">
        <v>-1701306600</v>
      </c>
      <c r="H7" s="6">
        <v>-374508600</v>
      </c>
      <c r="I7" s="6">
        <v>-13304900</v>
      </c>
      <c r="J7" s="6">
        <v>-13304900</v>
      </c>
      <c r="K7" s="6">
        <v>-13304900</v>
      </c>
      <c r="L7" s="6">
        <v>-13290900</v>
      </c>
      <c r="M7" s="6">
        <v>-13290900</v>
      </c>
      <c r="N7" s="6">
        <v>-13290900</v>
      </c>
      <c r="O7" s="6">
        <v>-13290900</v>
      </c>
      <c r="P7" s="6">
        <v>-13269700</v>
      </c>
      <c r="Q7" s="6">
        <v>-2054144172.53</v>
      </c>
    </row>
    <row r="8" spans="1:17" x14ac:dyDescent="0.35">
      <c r="A8" s="7" t="s">
        <v>24</v>
      </c>
      <c r="B8" s="7" t="s">
        <v>25</v>
      </c>
      <c r="C8" s="2"/>
      <c r="D8" s="3"/>
      <c r="E8" s="4">
        <v>-301858450</v>
      </c>
      <c r="F8" s="5">
        <v>-218596950</v>
      </c>
      <c r="G8" s="6">
        <v>-217273850</v>
      </c>
      <c r="H8" s="6">
        <v>-188792750</v>
      </c>
      <c r="I8" s="6">
        <v>-11123200</v>
      </c>
      <c r="J8" s="6">
        <v>-10740500</v>
      </c>
      <c r="K8" s="6">
        <v>-9642500</v>
      </c>
      <c r="L8" s="6">
        <v>-5736200</v>
      </c>
      <c r="M8" s="6">
        <v>-5589200</v>
      </c>
      <c r="N8" s="6">
        <v>-5589200</v>
      </c>
      <c r="O8" s="6">
        <v>-3766700</v>
      </c>
      <c r="P8" s="6">
        <v>-2861500</v>
      </c>
      <c r="Q8" s="6">
        <v>-43895500</v>
      </c>
    </row>
    <row r="9" spans="1:17" x14ac:dyDescent="0.35">
      <c r="A9" s="7" t="s">
        <v>26</v>
      </c>
      <c r="B9" s="7" t="s">
        <v>27</v>
      </c>
      <c r="C9" s="2"/>
      <c r="D9" s="3"/>
      <c r="E9" s="4">
        <v>-146196051.78999999</v>
      </c>
      <c r="F9" s="5">
        <v>-47904445</v>
      </c>
      <c r="G9" s="6">
        <v>-47904445</v>
      </c>
      <c r="H9" s="6">
        <v>-24447445</v>
      </c>
      <c r="I9" s="6">
        <v>-15918445</v>
      </c>
      <c r="J9" s="6">
        <v>-12432945</v>
      </c>
      <c r="K9" s="6">
        <v>-7072500</v>
      </c>
      <c r="L9" s="6">
        <v>-7072500</v>
      </c>
      <c r="M9" s="6">
        <v>-7072500</v>
      </c>
      <c r="N9" s="6">
        <v>-1070000</v>
      </c>
      <c r="O9" s="6">
        <v>-1070000</v>
      </c>
      <c r="P9" s="6">
        <v>-1070000</v>
      </c>
      <c r="Q9" s="6">
        <v>-1533400</v>
      </c>
    </row>
    <row r="10" spans="1:17" x14ac:dyDescent="0.35">
      <c r="A10" s="7" t="s">
        <v>28</v>
      </c>
      <c r="B10" s="7" t="s">
        <v>29</v>
      </c>
      <c r="C10" s="2"/>
      <c r="D10" s="3"/>
      <c r="E10" s="4">
        <v>-33695130.020000003</v>
      </c>
      <c r="F10" s="5">
        <v>-31673422.199999999</v>
      </c>
      <c r="G10" s="6">
        <v>-31673422.199999999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x14ac:dyDescent="0.35">
      <c r="A11" s="7" t="s">
        <v>10</v>
      </c>
      <c r="B11" s="7" t="s">
        <v>11</v>
      </c>
      <c r="C11" s="2"/>
      <c r="D11" s="3"/>
      <c r="E11" s="4">
        <v>-154680317.27000001</v>
      </c>
      <c r="F11" s="5">
        <v>-142500818</v>
      </c>
      <c r="G11" s="6">
        <v>-142139639</v>
      </c>
      <c r="H11" s="6">
        <v>-142139639</v>
      </c>
      <c r="I11" s="6">
        <v>-142139639</v>
      </c>
      <c r="J11" s="6">
        <v>-142139639</v>
      </c>
      <c r="K11" s="6">
        <v>-139619639</v>
      </c>
      <c r="L11" s="6">
        <v>-139619639</v>
      </c>
      <c r="M11" s="6">
        <v>-139619639</v>
      </c>
      <c r="N11" s="6">
        <v>-139394955</v>
      </c>
      <c r="O11" s="6">
        <v>-138194955</v>
      </c>
      <c r="P11" s="6">
        <v>-56972845</v>
      </c>
      <c r="Q11" s="6">
        <v>-189851340</v>
      </c>
    </row>
    <row r="12" spans="1:17" x14ac:dyDescent="0.35">
      <c r="A12" s="7" t="s">
        <v>12</v>
      </c>
      <c r="B12" s="7" t="s">
        <v>13</v>
      </c>
      <c r="C12" s="2"/>
      <c r="D12" s="3"/>
      <c r="E12" s="4">
        <v>-1431018139.55</v>
      </c>
      <c r="F12" s="5">
        <v>-1391092558.1400001</v>
      </c>
      <c r="G12" s="6">
        <v>-1391092558.1400001</v>
      </c>
      <c r="H12" s="6">
        <v>-1391092558.1400001</v>
      </c>
      <c r="I12" s="6">
        <v>-1391092558.1400001</v>
      </c>
      <c r="J12" s="6">
        <v>-1391092558.1400001</v>
      </c>
      <c r="K12" s="6">
        <v>-1390460000</v>
      </c>
      <c r="L12" s="6">
        <v>-1390460000</v>
      </c>
      <c r="M12" s="6">
        <v>-1379941860.46</v>
      </c>
      <c r="N12" s="6">
        <v>-1331450697.6700001</v>
      </c>
      <c r="O12" s="6">
        <v>-785496744.15999997</v>
      </c>
      <c r="P12" s="6">
        <v>0</v>
      </c>
      <c r="Q12" s="6">
        <v>-839292093.01999998</v>
      </c>
    </row>
    <row r="13" spans="1:17" x14ac:dyDescent="0.35">
      <c r="A13" s="7"/>
      <c r="B13" s="7"/>
      <c r="C13" s="2"/>
      <c r="D13" s="3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5">
      <c r="A14" s="7" t="s">
        <v>14</v>
      </c>
      <c r="B14" s="7" t="s">
        <v>773</v>
      </c>
      <c r="C14" s="2"/>
      <c r="D14" s="3"/>
      <c r="E14" s="4">
        <f>SUM(E15:E20)</f>
        <v>-12216691551.210001</v>
      </c>
      <c r="F14" s="4">
        <f t="shared" ref="F14:Q14" si="2">SUM(F15:F20)</f>
        <v>-11960245144.799999</v>
      </c>
      <c r="G14" s="4">
        <f t="shared" si="2"/>
        <v>-11477384942.369999</v>
      </c>
      <c r="H14" s="4">
        <f t="shared" si="2"/>
        <v>-11264818146.719999</v>
      </c>
      <c r="I14" s="4">
        <f t="shared" si="2"/>
        <v>-11017049865.339998</v>
      </c>
      <c r="J14" s="4">
        <f t="shared" si="2"/>
        <v>-10816355080.209999</v>
      </c>
      <c r="K14" s="4">
        <f t="shared" si="2"/>
        <v>-10507273990.34</v>
      </c>
      <c r="L14" s="4">
        <f t="shared" si="2"/>
        <v>-10321436591.309999</v>
      </c>
      <c r="M14" s="4">
        <f t="shared" si="2"/>
        <v>-10139741806.179998</v>
      </c>
      <c r="N14" s="4">
        <f t="shared" si="2"/>
        <v>-9958047021.0499992</v>
      </c>
      <c r="O14" s="4">
        <f t="shared" si="2"/>
        <v>-401389570.25999999</v>
      </c>
      <c r="P14" s="4">
        <f t="shared" si="2"/>
        <v>-181694785.13</v>
      </c>
      <c r="Q14" s="4">
        <f t="shared" si="2"/>
        <v>-5790739354.6899996</v>
      </c>
    </row>
    <row r="15" spans="1:17" x14ac:dyDescent="0.35">
      <c r="A15" s="7" t="s">
        <v>14</v>
      </c>
      <c r="B15" s="7" t="s">
        <v>15</v>
      </c>
      <c r="C15" s="2"/>
      <c r="D15" s="3"/>
      <c r="E15" s="4">
        <v>-9300923849</v>
      </c>
      <c r="F15" s="5">
        <v>-9300923849</v>
      </c>
      <c r="G15" s="6">
        <v>-9300923849</v>
      </c>
      <c r="H15" s="6">
        <v>-9300923849</v>
      </c>
      <c r="I15" s="6">
        <v>-9300923849</v>
      </c>
      <c r="J15" s="6">
        <v>-9300923849</v>
      </c>
      <c r="K15" s="6">
        <v>-9300923849</v>
      </c>
      <c r="L15" s="6">
        <v>-9300923849</v>
      </c>
      <c r="M15" s="6">
        <v>-9300923849</v>
      </c>
      <c r="N15" s="6">
        <v>-9300923849</v>
      </c>
      <c r="O15" s="6">
        <v>0</v>
      </c>
      <c r="P15" s="6">
        <v>0</v>
      </c>
      <c r="Q15" s="6">
        <v>-3579615628.73</v>
      </c>
    </row>
    <row r="16" spans="1:17" x14ac:dyDescent="0.35">
      <c r="A16" s="7" t="s">
        <v>33</v>
      </c>
      <c r="B16" s="7" t="s">
        <v>34</v>
      </c>
      <c r="C16" s="3"/>
      <c r="D16" s="2"/>
      <c r="E16" s="4">
        <v>-2723740202.0999999</v>
      </c>
      <c r="F16" s="5">
        <v>-2482085784.9899998</v>
      </c>
      <c r="G16" s="6">
        <v>-1999225582.5599999</v>
      </c>
      <c r="H16" s="6">
        <v>-1786658786.9100001</v>
      </c>
      <c r="I16" s="6">
        <v>-1539493258.8900001</v>
      </c>
      <c r="J16" s="6">
        <v>-1338798473.76</v>
      </c>
      <c r="K16" s="6">
        <v>-1157103688.6300001</v>
      </c>
      <c r="L16" s="6">
        <v>-971266289.60000002</v>
      </c>
      <c r="M16" s="6">
        <v>-789571504.47000003</v>
      </c>
      <c r="N16" s="6">
        <v>-607876719.34000003</v>
      </c>
      <c r="O16" s="6">
        <v>-401389570.25999999</v>
      </c>
      <c r="P16" s="6">
        <v>-181694785.13</v>
      </c>
      <c r="Q16" s="6">
        <v>-2076511781.76</v>
      </c>
    </row>
    <row r="17" spans="1:17" x14ac:dyDescent="0.35">
      <c r="A17" s="7" t="s">
        <v>16</v>
      </c>
      <c r="B17" s="7" t="s">
        <v>17</v>
      </c>
      <c r="C17" s="2"/>
      <c r="D17" s="3"/>
      <c r="E17" s="4">
        <v>0</v>
      </c>
      <c r="F17" s="5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-425570</v>
      </c>
    </row>
    <row r="18" spans="1:17" x14ac:dyDescent="0.35">
      <c r="A18" s="7" t="s">
        <v>18</v>
      </c>
      <c r="B18" s="7" t="s">
        <v>19</v>
      </c>
      <c r="C18" s="2"/>
      <c r="D18" s="3"/>
      <c r="E18" s="4">
        <v>-138091819.03999999</v>
      </c>
      <c r="F18" s="5">
        <v>-124186681.73999999</v>
      </c>
      <c r="G18" s="6">
        <v>-124186681.73999999</v>
      </c>
      <c r="H18" s="6">
        <v>-124186681.73999999</v>
      </c>
      <c r="I18" s="6">
        <v>-124186681.73999999</v>
      </c>
      <c r="J18" s="6">
        <v>-124186681.73999999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-125413157.2</v>
      </c>
    </row>
    <row r="19" spans="1:17" x14ac:dyDescent="0.35">
      <c r="A19" s="7" t="s">
        <v>20</v>
      </c>
      <c r="B19" s="7" t="s">
        <v>21</v>
      </c>
      <c r="C19" s="2"/>
      <c r="D19" s="3"/>
      <c r="E19" s="4">
        <v>-53935681.07</v>
      </c>
      <c r="F19" s="5">
        <v>-53048829.07</v>
      </c>
      <c r="G19" s="6">
        <v>-53048829.07</v>
      </c>
      <c r="H19" s="6">
        <v>-53048829.07</v>
      </c>
      <c r="I19" s="6">
        <v>-52446075.710000001</v>
      </c>
      <c r="J19" s="6">
        <v>-52446075.710000001</v>
      </c>
      <c r="K19" s="6">
        <v>-49246452.710000001</v>
      </c>
      <c r="L19" s="6">
        <v>-49246452.710000001</v>
      </c>
      <c r="M19" s="6">
        <v>-49246452.710000001</v>
      </c>
      <c r="N19" s="6">
        <v>-49246452.710000001</v>
      </c>
      <c r="O19" s="6">
        <v>0</v>
      </c>
      <c r="P19" s="6">
        <v>0</v>
      </c>
      <c r="Q19" s="6">
        <v>-8543967</v>
      </c>
    </row>
    <row r="20" spans="1:17" x14ac:dyDescent="0.35">
      <c r="A20" s="7" t="s">
        <v>22</v>
      </c>
      <c r="B20" s="7" t="s">
        <v>23</v>
      </c>
      <c r="C20" s="2"/>
      <c r="D20" s="3"/>
      <c r="E20" s="4">
        <v>0</v>
      </c>
      <c r="F20" s="5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-229250</v>
      </c>
    </row>
    <row r="21" spans="1:17" x14ac:dyDescent="0.35">
      <c r="A21" s="7" t="s">
        <v>30</v>
      </c>
      <c r="B21" s="7" t="s">
        <v>31</v>
      </c>
      <c r="C21" s="2"/>
      <c r="D21" s="3"/>
      <c r="E21" s="4">
        <v>-14335012.52</v>
      </c>
      <c r="F21" s="5">
        <v>-17132044.530000001</v>
      </c>
      <c r="G21" s="6">
        <v>-11617919.98</v>
      </c>
      <c r="H21" s="6">
        <v>-11580755.98</v>
      </c>
      <c r="I21" s="6">
        <v>-1403057.98</v>
      </c>
      <c r="J21" s="6">
        <v>-1403057.98</v>
      </c>
      <c r="K21" s="6">
        <v>-1399557.98</v>
      </c>
      <c r="L21" s="6">
        <v>-11757.98</v>
      </c>
      <c r="M21" s="6">
        <v>-18411.14</v>
      </c>
      <c r="N21" s="6">
        <v>-7680</v>
      </c>
      <c r="O21" s="6">
        <v>0</v>
      </c>
      <c r="P21" s="6">
        <v>0</v>
      </c>
      <c r="Q21" s="6">
        <v>-34934073.280000001</v>
      </c>
    </row>
    <row r="22" spans="1:17" x14ac:dyDescent="0.35">
      <c r="A22" s="7" t="s">
        <v>32</v>
      </c>
      <c r="B22" s="7" t="s">
        <v>775</v>
      </c>
      <c r="C22" s="3"/>
      <c r="D22" s="2"/>
      <c r="E22" s="4">
        <v>-1394209400.9100001</v>
      </c>
      <c r="F22" s="5">
        <v>-1250440902.3999999</v>
      </c>
      <c r="G22" s="6">
        <v>-1101250643.2399998</v>
      </c>
      <c r="H22" s="6">
        <v>-976182208.38999999</v>
      </c>
      <c r="I22" s="6">
        <v>-853551612.98000002</v>
      </c>
      <c r="J22" s="6">
        <v>-727491584.38</v>
      </c>
      <c r="K22" s="6">
        <v>-609620308.30000007</v>
      </c>
      <c r="L22" s="6">
        <v>-486356161.08000004</v>
      </c>
      <c r="M22" s="6">
        <v>-378965509.13</v>
      </c>
      <c r="N22" s="6">
        <v>-261717094.49000001</v>
      </c>
      <c r="O22" s="6">
        <v>-149406972.28</v>
      </c>
      <c r="P22" s="6">
        <v>-73682213.510000005</v>
      </c>
      <c r="Q22" s="6">
        <v>-432887215.52000004</v>
      </c>
    </row>
    <row r="23" spans="1:17" x14ac:dyDescent="0.35">
      <c r="A23" s="7" t="s">
        <v>35</v>
      </c>
      <c r="B23" s="7" t="s">
        <v>36</v>
      </c>
      <c r="C23" s="3"/>
      <c r="D23" s="2"/>
      <c r="E23" s="4">
        <v>-1420769.95</v>
      </c>
      <c r="F23" s="5">
        <v>-1342515.81</v>
      </c>
      <c r="G23" s="6">
        <v>-951518.08</v>
      </c>
      <c r="H23" s="6">
        <v>-870944.24</v>
      </c>
      <c r="I23" s="6">
        <v>-675945.74</v>
      </c>
      <c r="J23" s="6">
        <v>-328754.73</v>
      </c>
      <c r="K23" s="6">
        <v>-304340.73</v>
      </c>
      <c r="L23" s="6">
        <v>-275053.84999999998</v>
      </c>
      <c r="M23" s="6">
        <v>-225047.96</v>
      </c>
      <c r="N23" s="6">
        <v>-123784.18</v>
      </c>
      <c r="O23" s="6">
        <v>-22858.34</v>
      </c>
      <c r="P23" s="6">
        <v>-22088.36</v>
      </c>
      <c r="Q23" s="6">
        <v>-312333.23</v>
      </c>
    </row>
    <row r="24" spans="1:17" x14ac:dyDescent="0.35">
      <c r="A24" s="7" t="s">
        <v>37</v>
      </c>
      <c r="B24" s="7" t="s">
        <v>38</v>
      </c>
      <c r="C24" s="3"/>
      <c r="D24" s="2"/>
      <c r="E24" s="4">
        <v>-1147875.31</v>
      </c>
      <c r="F24" s="5">
        <v>-390278.31</v>
      </c>
      <c r="G24" s="6">
        <v>-390278.31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x14ac:dyDescent="0.35">
      <c r="A25" s="7" t="s">
        <v>39</v>
      </c>
      <c r="B25" s="7" t="s">
        <v>40</v>
      </c>
      <c r="C25" s="3"/>
      <c r="D25" s="2"/>
      <c r="E25" s="4">
        <v>177555476.41</v>
      </c>
      <c r="F25" s="5">
        <v>27554176.41</v>
      </c>
      <c r="G25" s="6">
        <v>27555476.41</v>
      </c>
      <c r="H25" s="6">
        <v>27555476.41</v>
      </c>
      <c r="I25" s="6">
        <v>-22978123.59</v>
      </c>
      <c r="J25" s="6">
        <v>-22978123.59</v>
      </c>
      <c r="K25" s="6">
        <v>-22978123.59</v>
      </c>
      <c r="L25" s="6">
        <v>-22978123.59</v>
      </c>
      <c r="M25" s="6">
        <v>-22978123.59</v>
      </c>
      <c r="N25" s="6">
        <v>-22978123.59</v>
      </c>
      <c r="O25" s="6">
        <v>-22978123.59</v>
      </c>
      <c r="P25" s="6">
        <v>-22978123.59</v>
      </c>
      <c r="Q25" s="6">
        <v>22978123.59</v>
      </c>
    </row>
    <row r="26" spans="1:17" x14ac:dyDescent="0.35">
      <c r="A26" s="7" t="s">
        <v>41</v>
      </c>
      <c r="B26" s="7" t="s">
        <v>42</v>
      </c>
      <c r="C26" s="3"/>
      <c r="D26" s="2"/>
      <c r="E26" s="4">
        <v>550453.07999999996</v>
      </c>
      <c r="F26" s="5">
        <v>545453.07999999996</v>
      </c>
      <c r="G26" s="6">
        <v>483236.38</v>
      </c>
      <c r="H26" s="6">
        <v>483236.38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20648.5</v>
      </c>
    </row>
    <row r="27" spans="1:17" x14ac:dyDescent="0.35">
      <c r="A27" s="7" t="s">
        <v>43</v>
      </c>
      <c r="B27" s="7" t="s">
        <v>44</v>
      </c>
      <c r="C27" s="3"/>
      <c r="D27" s="2"/>
      <c r="E27" s="4">
        <v>3045197.94</v>
      </c>
      <c r="F27" s="5">
        <v>3045197.94</v>
      </c>
      <c r="G27" s="6">
        <v>3045197.94</v>
      </c>
      <c r="H27" s="6">
        <v>3045197.94</v>
      </c>
      <c r="I27" s="6">
        <v>3045197.94</v>
      </c>
      <c r="J27" s="6">
        <v>3045197.94</v>
      </c>
      <c r="K27" s="6">
        <v>3045197.94</v>
      </c>
      <c r="L27" s="6">
        <v>3045197.94</v>
      </c>
      <c r="M27" s="6">
        <v>3045197.94</v>
      </c>
      <c r="N27" s="6">
        <v>69917.86</v>
      </c>
      <c r="O27" s="6">
        <v>69917.86</v>
      </c>
      <c r="P27" s="6">
        <v>69917.86</v>
      </c>
      <c r="Q27" s="6">
        <v>37622217.780000001</v>
      </c>
    </row>
    <row r="28" spans="1:17" x14ac:dyDescent="0.35">
      <c r="A28" s="7" t="s">
        <v>45</v>
      </c>
      <c r="B28" s="7" t="s">
        <v>46</v>
      </c>
      <c r="C28" s="3"/>
      <c r="D28" s="2"/>
      <c r="E28" s="4">
        <v>398098819.36000001</v>
      </c>
      <c r="F28" s="5">
        <v>361205328.10000002</v>
      </c>
      <c r="G28" s="6">
        <v>349736910.33999997</v>
      </c>
      <c r="H28" s="6">
        <v>164780208.88</v>
      </c>
      <c r="I28" s="6">
        <v>145878.79</v>
      </c>
      <c r="J28" s="6">
        <v>145878.79</v>
      </c>
      <c r="K28" s="6">
        <v>145878.79</v>
      </c>
      <c r="L28" s="6">
        <v>132617.07999999999</v>
      </c>
      <c r="M28" s="6">
        <v>132617.07999999999</v>
      </c>
      <c r="N28" s="6">
        <v>132617.07999999999</v>
      </c>
      <c r="O28" s="6">
        <v>132617.07999999999</v>
      </c>
      <c r="P28" s="6">
        <v>132617.07999999999</v>
      </c>
      <c r="Q28" s="6">
        <v>206993533.75999999</v>
      </c>
    </row>
    <row r="29" spans="1:17" x14ac:dyDescent="0.35">
      <c r="A29" s="7" t="s">
        <v>47</v>
      </c>
      <c r="B29" s="7" t="s">
        <v>48</v>
      </c>
      <c r="C29" s="3"/>
      <c r="D29" s="2"/>
      <c r="E29" s="4">
        <v>5165822567.9700003</v>
      </c>
      <c r="F29" s="5">
        <v>5165822567.9700003</v>
      </c>
      <c r="G29" s="6">
        <v>5165822567.9700003</v>
      </c>
      <c r="H29" s="6">
        <v>5165822567.9700003</v>
      </c>
      <c r="I29" s="6">
        <v>5165822567.9700003</v>
      </c>
      <c r="J29" s="6">
        <v>5165822567.9700003</v>
      </c>
      <c r="K29" s="6">
        <v>5104345880.8500004</v>
      </c>
      <c r="L29" s="6">
        <v>5104345880.8500004</v>
      </c>
      <c r="M29" s="6">
        <v>5104345880.8500004</v>
      </c>
      <c r="N29" s="6">
        <v>5097151116.6700001</v>
      </c>
      <c r="O29" s="6">
        <v>0</v>
      </c>
      <c r="P29" s="6">
        <v>0</v>
      </c>
      <c r="Q29" s="6">
        <v>1985524568.4200001</v>
      </c>
    </row>
    <row r="30" spans="1:17" x14ac:dyDescent="0.35">
      <c r="A30" s="7" t="s">
        <v>49</v>
      </c>
      <c r="B30" s="7" t="s">
        <v>50</v>
      </c>
      <c r="C30" s="3"/>
      <c r="D30" s="2"/>
      <c r="E30" s="4">
        <v>1297046745.24</v>
      </c>
      <c r="F30" s="5">
        <v>1072717359.96</v>
      </c>
      <c r="G30" s="6">
        <v>782839489.42999995</v>
      </c>
      <c r="H30" s="6">
        <v>98902890.530000001</v>
      </c>
      <c r="I30" s="6">
        <v>3318077.84</v>
      </c>
      <c r="J30" s="6">
        <v>3318077.84</v>
      </c>
      <c r="K30" s="6">
        <v>3318077.84</v>
      </c>
      <c r="L30" s="6">
        <v>3318077.84</v>
      </c>
      <c r="M30" s="6">
        <v>3318077.84</v>
      </c>
      <c r="N30" s="6">
        <v>3318077.84</v>
      </c>
      <c r="O30" s="6">
        <v>3318077.84</v>
      </c>
      <c r="P30" s="6">
        <v>3303152.24</v>
      </c>
      <c r="Q30" s="6">
        <v>1228220585.4100001</v>
      </c>
    </row>
    <row r="31" spans="1:17" x14ac:dyDescent="0.35">
      <c r="A31" s="7" t="s">
        <v>51</v>
      </c>
      <c r="B31" s="7" t="s">
        <v>52</v>
      </c>
      <c r="C31" s="3"/>
      <c r="D31" s="2"/>
      <c r="E31" s="4">
        <v>194818847.13999999</v>
      </c>
      <c r="F31" s="5">
        <v>194818847.13999999</v>
      </c>
      <c r="G31" s="6">
        <v>248324701.13999999</v>
      </c>
      <c r="H31" s="6">
        <v>248324701.13999999</v>
      </c>
      <c r="I31" s="6">
        <v>248324701.13999999</v>
      </c>
      <c r="J31" s="6">
        <v>248324701.13999999</v>
      </c>
      <c r="K31" s="6">
        <v>209773271</v>
      </c>
      <c r="L31" s="6">
        <v>146030350</v>
      </c>
      <c r="M31" s="6">
        <v>74643907</v>
      </c>
      <c r="N31" s="6">
        <v>0</v>
      </c>
      <c r="O31" s="6">
        <v>0</v>
      </c>
      <c r="P31" s="6">
        <v>0</v>
      </c>
      <c r="Q31" s="6">
        <v>1366864.91</v>
      </c>
    </row>
    <row r="32" spans="1:17" x14ac:dyDescent="0.35">
      <c r="A32" s="7" t="s">
        <v>53</v>
      </c>
      <c r="B32" s="7" t="s">
        <v>54</v>
      </c>
      <c r="C32" s="3"/>
      <c r="D32" s="2"/>
      <c r="E32" s="4">
        <v>0</v>
      </c>
      <c r="F32" s="5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14173750.140000001</v>
      </c>
    </row>
    <row r="33" spans="1:17" x14ac:dyDescent="0.35">
      <c r="A33" s="7" t="s">
        <v>55</v>
      </c>
      <c r="B33" s="7" t="s">
        <v>56</v>
      </c>
      <c r="C33" s="3"/>
      <c r="D33" s="2"/>
      <c r="E33" s="4">
        <v>0</v>
      </c>
      <c r="F33" s="5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453167721.99000001</v>
      </c>
    </row>
    <row r="34" spans="1:17" x14ac:dyDescent="0.35">
      <c r="A34" s="7" t="s">
        <v>57</v>
      </c>
      <c r="B34" s="7" t="s">
        <v>58</v>
      </c>
      <c r="C34" s="3"/>
      <c r="D34" s="2"/>
      <c r="E34" s="4">
        <v>73998661.780000001</v>
      </c>
      <c r="F34" s="5">
        <v>81909854.900000006</v>
      </c>
      <c r="G34" s="6">
        <v>20891955.16</v>
      </c>
      <c r="H34" s="6">
        <v>20891955.16</v>
      </c>
      <c r="I34" s="6">
        <v>20891955.16</v>
      </c>
      <c r="J34" s="6">
        <v>20891955.16</v>
      </c>
      <c r="K34" s="6">
        <v>20891955.16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17955594.809999999</v>
      </c>
    </row>
    <row r="35" spans="1:17" x14ac:dyDescent="0.35">
      <c r="A35" s="7" t="s">
        <v>59</v>
      </c>
      <c r="B35" s="7" t="s">
        <v>60</v>
      </c>
      <c r="C35" s="3"/>
      <c r="D35" s="2"/>
      <c r="E35" s="4">
        <v>1942122.93</v>
      </c>
      <c r="F35" s="5">
        <v>595406.93000000005</v>
      </c>
      <c r="G35" s="6">
        <v>620955.88</v>
      </c>
      <c r="H35" s="6">
        <v>636549.88</v>
      </c>
      <c r="I35" s="6">
        <v>621174.74</v>
      </c>
      <c r="J35" s="6">
        <v>621174.74</v>
      </c>
      <c r="K35" s="6">
        <v>561174.74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52785.35</v>
      </c>
    </row>
    <row r="36" spans="1:17" x14ac:dyDescent="0.35">
      <c r="A36" s="7" t="s">
        <v>61</v>
      </c>
      <c r="B36" s="7" t="s">
        <v>62</v>
      </c>
      <c r="C36" s="3"/>
      <c r="D36" s="2"/>
      <c r="E36" s="4">
        <v>1368878932.01</v>
      </c>
      <c r="F36" s="5">
        <v>1328240564.6800001</v>
      </c>
      <c r="G36" s="6">
        <v>1327891008.25</v>
      </c>
      <c r="H36" s="6">
        <v>1327891008.25</v>
      </c>
      <c r="I36" s="6">
        <v>1327891008.25</v>
      </c>
      <c r="J36" s="6">
        <v>1327891008.25</v>
      </c>
      <c r="K36" s="6">
        <v>1327307191.5899999</v>
      </c>
      <c r="L36" s="6">
        <v>1327307191.5899999</v>
      </c>
      <c r="M36" s="6">
        <v>1317674216.5999999</v>
      </c>
      <c r="N36" s="6">
        <v>1273012241.5899999</v>
      </c>
      <c r="O36" s="6">
        <v>767718916.63999999</v>
      </c>
      <c r="P36" s="6">
        <v>0</v>
      </c>
      <c r="Q36" s="6">
        <v>792659871.74000001</v>
      </c>
    </row>
    <row r="37" spans="1:17" x14ac:dyDescent="0.35">
      <c r="A37" s="7" t="s">
        <v>63</v>
      </c>
      <c r="B37" s="7" t="s">
        <v>64</v>
      </c>
      <c r="C37" s="3"/>
      <c r="D37" s="2"/>
      <c r="E37" s="4">
        <v>113863200.06999999</v>
      </c>
      <c r="F37" s="5">
        <v>102464656.45999999</v>
      </c>
      <c r="G37" s="6">
        <v>102464656.45999999</v>
      </c>
      <c r="H37" s="6">
        <v>102464656.45999999</v>
      </c>
      <c r="I37" s="6">
        <v>102464656.45999999</v>
      </c>
      <c r="J37" s="6">
        <v>102464656.45999999</v>
      </c>
      <c r="K37" s="6">
        <v>100402966.15000001</v>
      </c>
      <c r="L37" s="6">
        <v>100402966.15000001</v>
      </c>
      <c r="M37" s="6">
        <v>100402966.15000001</v>
      </c>
      <c r="N37" s="6">
        <v>97483627.930000007</v>
      </c>
      <c r="O37" s="6">
        <v>96638917.590000004</v>
      </c>
      <c r="P37" s="6">
        <v>39466725.479999997</v>
      </c>
      <c r="Q37" s="6">
        <v>126884929.98</v>
      </c>
    </row>
    <row r="38" spans="1:17" x14ac:dyDescent="0.35">
      <c r="A38" s="7" t="s">
        <v>65</v>
      </c>
      <c r="B38" s="7" t="s">
        <v>66</v>
      </c>
      <c r="C38" s="3"/>
      <c r="D38" s="2"/>
      <c r="E38" s="4">
        <v>83744518.909999996</v>
      </c>
      <c r="F38" s="5">
        <v>83744518.909999996</v>
      </c>
      <c r="G38" s="6">
        <v>83744518.909999996</v>
      </c>
      <c r="H38" s="6">
        <v>83744518.909999996</v>
      </c>
      <c r="I38" s="6">
        <v>83744518.909999996</v>
      </c>
      <c r="J38" s="6">
        <v>83744518.909999996</v>
      </c>
      <c r="K38" s="6">
        <v>49810758.130000003</v>
      </c>
      <c r="L38" s="6">
        <v>49810758.130000003</v>
      </c>
      <c r="M38" s="6">
        <v>49810758.130000003</v>
      </c>
      <c r="N38" s="6">
        <v>49810758.130000003</v>
      </c>
      <c r="O38" s="6">
        <v>0</v>
      </c>
      <c r="P38" s="6">
        <v>0</v>
      </c>
      <c r="Q38" s="6">
        <v>95049864.079999998</v>
      </c>
    </row>
    <row r="39" spans="1:17" x14ac:dyDescent="0.35">
      <c r="A39" s="7" t="s">
        <v>67</v>
      </c>
      <c r="B39" s="7" t="s">
        <v>68</v>
      </c>
      <c r="C39" s="3"/>
      <c r="D39" s="2"/>
      <c r="E39" s="4">
        <v>0</v>
      </c>
      <c r="F39" s="5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18900</v>
      </c>
    </row>
    <row r="40" spans="1:17" x14ac:dyDescent="0.35">
      <c r="A40" s="7" t="s">
        <v>69</v>
      </c>
      <c r="B40" s="7" t="s">
        <v>70</v>
      </c>
      <c r="C40" s="3"/>
      <c r="D40" s="2"/>
      <c r="E40" s="4">
        <v>13205987884.83</v>
      </c>
      <c r="F40" s="5">
        <v>10468986522.67</v>
      </c>
      <c r="G40" s="6">
        <v>9576335762.1599998</v>
      </c>
      <c r="H40" s="6">
        <v>7639322564.8900003</v>
      </c>
      <c r="I40" s="6">
        <v>5052859295.3299999</v>
      </c>
      <c r="J40" s="6">
        <v>4209155129.7800002</v>
      </c>
      <c r="K40" s="6">
        <v>3284020745.1399999</v>
      </c>
      <c r="L40" s="6">
        <v>2287617344.9099998</v>
      </c>
      <c r="M40" s="6">
        <v>1195917546.4100001</v>
      </c>
      <c r="N40" s="6">
        <v>245242992.25999999</v>
      </c>
      <c r="O40" s="6">
        <v>14356449.289999999</v>
      </c>
      <c r="P40" s="6">
        <v>14356449.289999999</v>
      </c>
      <c r="Q40" s="6">
        <v>9203634005.0499992</v>
      </c>
    </row>
    <row r="41" spans="1:17" x14ac:dyDescent="0.35">
      <c r="A41" s="7" t="s">
        <v>71</v>
      </c>
      <c r="B41" s="7" t="s">
        <v>72</v>
      </c>
      <c r="C41" s="3"/>
      <c r="D41" s="2"/>
      <c r="E41" s="4">
        <v>184364234.22</v>
      </c>
      <c r="F41" s="5">
        <v>105769735.55</v>
      </c>
      <c r="G41" s="6">
        <v>97585813.450000003</v>
      </c>
      <c r="H41" s="6">
        <v>72602938.450000003</v>
      </c>
      <c r="I41" s="6">
        <v>72602938.450000003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109064742.19</v>
      </c>
    </row>
    <row r="42" spans="1:17" x14ac:dyDescent="0.35">
      <c r="A42" s="7" t="s">
        <v>73</v>
      </c>
      <c r="B42" s="7" t="s">
        <v>74</v>
      </c>
      <c r="C42" s="3"/>
      <c r="D42" s="2"/>
      <c r="E42" s="4">
        <v>0</v>
      </c>
      <c r="F42" s="5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13790.01</v>
      </c>
    </row>
    <row r="43" spans="1:17" x14ac:dyDescent="0.35">
      <c r="A43" s="7" t="s">
        <v>75</v>
      </c>
      <c r="B43" s="7" t="s">
        <v>76</v>
      </c>
      <c r="C43" s="3"/>
      <c r="D43" s="2"/>
      <c r="E43" s="4">
        <v>0</v>
      </c>
      <c r="F43" s="5">
        <v>61016742.399999999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286690.21999999997</v>
      </c>
    </row>
    <row r="44" spans="1:17" x14ac:dyDescent="0.35">
      <c r="A44" s="7" t="s">
        <v>77</v>
      </c>
      <c r="B44" s="7" t="s">
        <v>78</v>
      </c>
      <c r="C44" s="3"/>
      <c r="D44" s="2"/>
      <c r="E44" s="4">
        <v>50924804.100000001</v>
      </c>
      <c r="F44" s="5">
        <v>50110514.100000001</v>
      </c>
      <c r="G44" s="6">
        <v>49246496.899999999</v>
      </c>
      <c r="H44" s="6">
        <v>46755889.799999997</v>
      </c>
      <c r="I44" s="6">
        <v>34580802</v>
      </c>
      <c r="J44" s="6">
        <v>13398678</v>
      </c>
      <c r="K44" s="6">
        <v>7204033</v>
      </c>
      <c r="L44" s="6">
        <v>2169246</v>
      </c>
      <c r="M44" s="6">
        <v>804666</v>
      </c>
      <c r="N44" s="6">
        <v>694049</v>
      </c>
      <c r="O44" s="6">
        <v>533829</v>
      </c>
      <c r="P44" s="6">
        <v>405616</v>
      </c>
      <c r="Q44" s="6">
        <v>23709402</v>
      </c>
    </row>
    <row r="45" spans="1:17" x14ac:dyDescent="0.35">
      <c r="A45" s="7" t="s">
        <v>79</v>
      </c>
      <c r="B45" s="7" t="s">
        <v>80</v>
      </c>
      <c r="C45" s="3"/>
      <c r="D45" s="2"/>
      <c r="E45" s="4">
        <v>24000</v>
      </c>
      <c r="F45" s="5">
        <v>24000</v>
      </c>
      <c r="G45" s="6">
        <v>24000</v>
      </c>
      <c r="H45" s="6">
        <v>24000</v>
      </c>
      <c r="I45" s="6">
        <v>24000</v>
      </c>
      <c r="J45" s="6">
        <v>24000</v>
      </c>
      <c r="K45" s="6">
        <v>24000</v>
      </c>
      <c r="L45" s="6">
        <v>24000</v>
      </c>
      <c r="M45" s="6">
        <v>24000</v>
      </c>
      <c r="N45" s="6">
        <v>24000</v>
      </c>
      <c r="O45" s="6">
        <v>24000</v>
      </c>
      <c r="P45" s="6">
        <v>0</v>
      </c>
      <c r="Q45" s="6">
        <v>16350</v>
      </c>
    </row>
    <row r="46" spans="1:17" x14ac:dyDescent="0.35">
      <c r="A46" s="7" t="s">
        <v>81</v>
      </c>
      <c r="B46" s="7" t="s">
        <v>82</v>
      </c>
      <c r="C46" s="3"/>
      <c r="D46" s="2"/>
      <c r="E46" s="4">
        <v>11937061.25</v>
      </c>
      <c r="F46" s="5">
        <v>10579301.25</v>
      </c>
      <c r="G46" s="6">
        <v>9873231.25</v>
      </c>
      <c r="H46" s="6">
        <v>9319779.25</v>
      </c>
      <c r="I46" s="6">
        <v>8987971.25</v>
      </c>
      <c r="J46" s="6">
        <v>8604871.25</v>
      </c>
      <c r="K46" s="6">
        <v>6820465.25</v>
      </c>
      <c r="L46" s="6">
        <v>5003130.25</v>
      </c>
      <c r="M46" s="6">
        <v>4574000.25</v>
      </c>
      <c r="N46" s="6">
        <v>4269559</v>
      </c>
      <c r="O46" s="6">
        <v>2766339</v>
      </c>
      <c r="P46" s="6">
        <v>90650</v>
      </c>
      <c r="Q46" s="6">
        <v>91145</v>
      </c>
    </row>
    <row r="47" spans="1:17" x14ac:dyDescent="0.35">
      <c r="A47" s="7" t="s">
        <v>83</v>
      </c>
      <c r="B47" s="7" t="s">
        <v>84</v>
      </c>
      <c r="C47" s="3"/>
      <c r="D47" s="2"/>
      <c r="E47" s="4">
        <v>37081523.450000003</v>
      </c>
      <c r="F47" s="5">
        <v>37081523.450000003</v>
      </c>
      <c r="G47" s="6">
        <v>36613517.25</v>
      </c>
      <c r="H47" s="6">
        <v>36584917.25</v>
      </c>
      <c r="I47" s="6">
        <v>36497267.25</v>
      </c>
      <c r="J47" s="6">
        <v>36372549.25</v>
      </c>
      <c r="K47" s="6">
        <v>36155359.25</v>
      </c>
      <c r="L47" s="6">
        <v>36333242.75</v>
      </c>
      <c r="M47" s="6">
        <v>37711740.850000001</v>
      </c>
      <c r="N47" s="6">
        <v>39764451.93</v>
      </c>
      <c r="O47" s="6">
        <v>22170990</v>
      </c>
      <c r="P47" s="6">
        <v>0</v>
      </c>
      <c r="Q47" s="6">
        <v>20418865</v>
      </c>
    </row>
    <row r="48" spans="1:17" x14ac:dyDescent="0.35">
      <c r="A48" s="7" t="s">
        <v>85</v>
      </c>
      <c r="B48" s="7" t="s">
        <v>86</v>
      </c>
      <c r="C48" s="3"/>
      <c r="D48" s="2"/>
      <c r="E48" s="4">
        <v>10770667</v>
      </c>
      <c r="F48" s="5">
        <v>8740237</v>
      </c>
      <c r="G48" s="6">
        <v>7896047</v>
      </c>
      <c r="H48" s="6">
        <v>7181287</v>
      </c>
      <c r="I48" s="6">
        <v>6570722</v>
      </c>
      <c r="J48" s="6">
        <v>6223447</v>
      </c>
      <c r="K48" s="6">
        <v>5318142</v>
      </c>
      <c r="L48" s="6">
        <v>3910242</v>
      </c>
      <c r="M48" s="6">
        <v>1665432</v>
      </c>
      <c r="N48" s="6">
        <v>780562</v>
      </c>
      <c r="O48" s="6">
        <v>572332</v>
      </c>
      <c r="P48" s="6">
        <v>554092</v>
      </c>
      <c r="Q48" s="6">
        <v>5252157</v>
      </c>
    </row>
    <row r="49" spans="1:17" x14ac:dyDescent="0.35">
      <c r="A49" s="7" t="s">
        <v>87</v>
      </c>
      <c r="B49" s="7" t="s">
        <v>88</v>
      </c>
      <c r="C49" s="3"/>
      <c r="D49" s="2"/>
      <c r="E49" s="4">
        <v>41490250</v>
      </c>
      <c r="F49" s="5">
        <v>41490250</v>
      </c>
      <c r="G49" s="6">
        <v>41170250</v>
      </c>
      <c r="H49" s="6">
        <v>41170250</v>
      </c>
      <c r="I49" s="6">
        <v>41170250</v>
      </c>
      <c r="J49" s="6">
        <v>41170250</v>
      </c>
      <c r="K49" s="6">
        <v>41170250</v>
      </c>
      <c r="L49" s="6">
        <v>41170250</v>
      </c>
      <c r="M49" s="6">
        <v>41170250</v>
      </c>
      <c r="N49" s="6">
        <v>31521465</v>
      </c>
      <c r="O49" s="6">
        <v>6568100</v>
      </c>
      <c r="P49" s="6">
        <v>0</v>
      </c>
      <c r="Q49" s="6">
        <v>21519250</v>
      </c>
    </row>
    <row r="50" spans="1:17" x14ac:dyDescent="0.35">
      <c r="A50" s="7" t="s">
        <v>89</v>
      </c>
      <c r="B50" s="7" t="s">
        <v>90</v>
      </c>
      <c r="C50" s="3"/>
      <c r="D50" s="2"/>
      <c r="E50" s="4">
        <v>19145960</v>
      </c>
      <c r="F50" s="5">
        <v>16720610</v>
      </c>
      <c r="G50" s="6">
        <v>16359910</v>
      </c>
      <c r="H50" s="6">
        <v>14131110</v>
      </c>
      <c r="I50" s="6">
        <v>13722310</v>
      </c>
      <c r="J50" s="6">
        <v>12700260</v>
      </c>
      <c r="K50" s="6">
        <v>11999530</v>
      </c>
      <c r="L50" s="6">
        <v>9535230</v>
      </c>
      <c r="M50" s="6">
        <v>5153605</v>
      </c>
      <c r="N50" s="6">
        <v>1172645</v>
      </c>
      <c r="O50" s="6">
        <v>319580</v>
      </c>
      <c r="P50" s="6">
        <v>270800</v>
      </c>
      <c r="Q50" s="6">
        <v>6551645</v>
      </c>
    </row>
    <row r="51" spans="1:17" x14ac:dyDescent="0.35">
      <c r="A51" s="7" t="s">
        <v>91</v>
      </c>
      <c r="B51" s="7" t="s">
        <v>92</v>
      </c>
      <c r="C51" s="3"/>
      <c r="D51" s="2"/>
      <c r="E51" s="4">
        <v>961480</v>
      </c>
      <c r="F51" s="5">
        <v>940780</v>
      </c>
      <c r="G51" s="6">
        <v>940780</v>
      </c>
      <c r="H51" s="6">
        <v>920370</v>
      </c>
      <c r="I51" s="6">
        <v>894935</v>
      </c>
      <c r="J51" s="6">
        <v>894935</v>
      </c>
      <c r="K51" s="6">
        <v>628640</v>
      </c>
      <c r="L51" s="6">
        <v>7750</v>
      </c>
      <c r="M51" s="6">
        <v>0</v>
      </c>
      <c r="N51" s="6">
        <v>0</v>
      </c>
      <c r="O51" s="6">
        <v>0</v>
      </c>
      <c r="P51" s="6">
        <v>0</v>
      </c>
      <c r="Q51" s="6">
        <v>1456799.5</v>
      </c>
    </row>
    <row r="52" spans="1:17" x14ac:dyDescent="0.35">
      <c r="A52" s="7" t="s">
        <v>93</v>
      </c>
      <c r="B52" s="7" t="s">
        <v>94</v>
      </c>
      <c r="C52" s="3"/>
      <c r="D52" s="2"/>
      <c r="E52" s="4">
        <v>3084170</v>
      </c>
      <c r="F52" s="5">
        <v>2988570</v>
      </c>
      <c r="G52" s="6">
        <v>2838590</v>
      </c>
      <c r="H52" s="6">
        <v>2659050</v>
      </c>
      <c r="I52" s="6">
        <v>2542605</v>
      </c>
      <c r="J52" s="6">
        <v>2368935</v>
      </c>
      <c r="K52" s="6">
        <v>1984280</v>
      </c>
      <c r="L52" s="6">
        <v>1952206</v>
      </c>
      <c r="M52" s="6">
        <v>1700314</v>
      </c>
      <c r="N52" s="6">
        <v>1314999</v>
      </c>
      <c r="O52" s="6">
        <v>919054</v>
      </c>
      <c r="P52" s="6">
        <v>818164</v>
      </c>
      <c r="Q52" s="6">
        <v>2400898</v>
      </c>
    </row>
    <row r="53" spans="1:17" x14ac:dyDescent="0.35">
      <c r="A53" s="7" t="s">
        <v>95</v>
      </c>
      <c r="B53" s="7" t="s">
        <v>96</v>
      </c>
      <c r="C53" s="3"/>
      <c r="D53" s="2"/>
      <c r="E53" s="4">
        <v>1416160</v>
      </c>
      <c r="F53" s="5">
        <v>1416160</v>
      </c>
      <c r="G53" s="6">
        <v>1090160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</row>
    <row r="54" spans="1:17" x14ac:dyDescent="0.35">
      <c r="A54" s="7" t="s">
        <v>97</v>
      </c>
      <c r="B54" s="7" t="s">
        <v>98</v>
      </c>
      <c r="C54" s="3"/>
      <c r="D54" s="2"/>
      <c r="E54" s="4">
        <v>13236500</v>
      </c>
      <c r="F54" s="5">
        <v>1197780</v>
      </c>
      <c r="G54" s="6">
        <v>1131020</v>
      </c>
      <c r="H54" s="6">
        <v>1038650</v>
      </c>
      <c r="I54" s="6">
        <v>1038650</v>
      </c>
      <c r="J54" s="6">
        <v>978550</v>
      </c>
      <c r="K54" s="6">
        <v>922600</v>
      </c>
      <c r="L54" s="6">
        <v>863200</v>
      </c>
      <c r="M54" s="6">
        <v>774700</v>
      </c>
      <c r="N54" s="6">
        <v>582700</v>
      </c>
      <c r="O54" s="6">
        <v>385500</v>
      </c>
      <c r="P54" s="6">
        <v>198000</v>
      </c>
      <c r="Q54" s="6">
        <v>8473200</v>
      </c>
    </row>
    <row r="55" spans="1:17" x14ac:dyDescent="0.35">
      <c r="A55" s="7" t="s">
        <v>99</v>
      </c>
      <c r="B55" s="7" t="s">
        <v>100</v>
      </c>
      <c r="C55" s="3"/>
      <c r="D55" s="2"/>
      <c r="E55" s="4">
        <v>-250000</v>
      </c>
      <c r="F55" s="5">
        <v>-250000</v>
      </c>
      <c r="G55" s="6">
        <v>-250000</v>
      </c>
      <c r="H55" s="6">
        <v>-250000</v>
      </c>
      <c r="I55" s="6">
        <v>-250000</v>
      </c>
      <c r="J55" s="6">
        <v>-250000</v>
      </c>
      <c r="K55" s="6">
        <v>-250000</v>
      </c>
      <c r="L55" s="6">
        <v>-250000</v>
      </c>
      <c r="M55" s="6">
        <v>-250000</v>
      </c>
      <c r="N55" s="6">
        <v>-175000</v>
      </c>
      <c r="O55" s="6">
        <v>-125000</v>
      </c>
      <c r="P55" s="6">
        <v>0</v>
      </c>
      <c r="Q55" s="6">
        <v>25813579.34</v>
      </c>
    </row>
    <row r="56" spans="1:17" x14ac:dyDescent="0.35">
      <c r="A56" s="7" t="s">
        <v>101</v>
      </c>
      <c r="B56" s="7" t="s">
        <v>102</v>
      </c>
      <c r="C56" s="3"/>
      <c r="D56" s="2"/>
      <c r="E56" s="4">
        <v>0</v>
      </c>
      <c r="F56" s="5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6096255</v>
      </c>
    </row>
    <row r="57" spans="1:17" x14ac:dyDescent="0.35">
      <c r="A57" s="7" t="s">
        <v>103</v>
      </c>
      <c r="B57" s="7" t="s">
        <v>104</v>
      </c>
      <c r="C57" s="3"/>
      <c r="D57" s="2"/>
      <c r="E57" s="4">
        <v>86742402.920000002</v>
      </c>
      <c r="F57" s="5">
        <v>84685051.920000002</v>
      </c>
      <c r="G57" s="6">
        <v>82627700.920000002</v>
      </c>
      <c r="H57" s="6">
        <v>80570349.920000002</v>
      </c>
      <c r="I57" s="6">
        <v>90712982.930000007</v>
      </c>
      <c r="J57" s="6">
        <v>85605635.939999998</v>
      </c>
      <c r="K57" s="6">
        <v>80498288.950000003</v>
      </c>
      <c r="L57" s="6">
        <v>75962654.640000001</v>
      </c>
      <c r="M57" s="6">
        <v>71427020.329999998</v>
      </c>
      <c r="N57" s="6">
        <v>71141137</v>
      </c>
      <c r="O57" s="6">
        <v>35570568.5</v>
      </c>
      <c r="P57" s="6">
        <v>0</v>
      </c>
      <c r="Q57" s="6">
        <v>5273985</v>
      </c>
    </row>
    <row r="58" spans="1:17" x14ac:dyDescent="0.35">
      <c r="A58" s="7" t="s">
        <v>105</v>
      </c>
      <c r="B58" s="7" t="s">
        <v>106</v>
      </c>
      <c r="C58" s="3"/>
      <c r="D58" s="2"/>
      <c r="E58" s="4">
        <v>590800.01</v>
      </c>
      <c r="F58" s="5">
        <v>393866.68</v>
      </c>
      <c r="G58" s="6">
        <v>196933.34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x14ac:dyDescent="0.35">
      <c r="A59" s="7" t="s">
        <v>107</v>
      </c>
      <c r="B59" s="7" t="s">
        <v>108</v>
      </c>
      <c r="C59" s="3"/>
      <c r="D59" s="2"/>
      <c r="E59" s="4">
        <v>0</v>
      </c>
      <c r="F59" s="5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95750</v>
      </c>
    </row>
    <row r="60" spans="1:17" x14ac:dyDescent="0.35">
      <c r="A60" s="7" t="s">
        <v>109</v>
      </c>
      <c r="B60" s="7" t="s">
        <v>110</v>
      </c>
      <c r="C60" s="3"/>
      <c r="D60" s="2"/>
      <c r="E60" s="4">
        <v>6499122.5</v>
      </c>
      <c r="F60" s="5">
        <v>6158072.5</v>
      </c>
      <c r="G60" s="6">
        <v>4537350</v>
      </c>
      <c r="H60" s="6">
        <v>4437150</v>
      </c>
      <c r="I60" s="6">
        <v>4292225</v>
      </c>
      <c r="J60" s="6">
        <v>4141205</v>
      </c>
      <c r="K60" s="6">
        <v>3368850</v>
      </c>
      <c r="L60" s="6">
        <v>2645250</v>
      </c>
      <c r="M60" s="6">
        <v>2112740</v>
      </c>
      <c r="N60" s="6">
        <v>1893400</v>
      </c>
      <c r="O60" s="6">
        <v>1003690</v>
      </c>
      <c r="P60" s="6">
        <v>354220</v>
      </c>
      <c r="Q60" s="6">
        <v>22912355</v>
      </c>
    </row>
    <row r="61" spans="1:17" x14ac:dyDescent="0.35">
      <c r="A61" s="7" t="s">
        <v>111</v>
      </c>
      <c r="B61" s="7" t="s">
        <v>112</v>
      </c>
      <c r="C61" s="3"/>
      <c r="D61" s="2"/>
      <c r="E61" s="4">
        <v>4675580</v>
      </c>
      <c r="F61" s="5">
        <v>4531280</v>
      </c>
      <c r="G61" s="6">
        <v>4306230</v>
      </c>
      <c r="H61" s="6">
        <v>3675210</v>
      </c>
      <c r="I61" s="6">
        <v>3429810</v>
      </c>
      <c r="J61" s="6">
        <v>3184410</v>
      </c>
      <c r="K61" s="6">
        <v>2606650</v>
      </c>
      <c r="L61" s="6">
        <v>2452750</v>
      </c>
      <c r="M61" s="6">
        <v>2203350</v>
      </c>
      <c r="N61" s="6">
        <v>2496550</v>
      </c>
      <c r="O61" s="6">
        <v>524550</v>
      </c>
      <c r="P61" s="6">
        <v>337000</v>
      </c>
      <c r="Q61" s="6">
        <v>6526000</v>
      </c>
    </row>
    <row r="62" spans="1:17" x14ac:dyDescent="0.35">
      <c r="A62" s="7" t="s">
        <v>113</v>
      </c>
      <c r="B62" s="7" t="s">
        <v>114</v>
      </c>
      <c r="C62" s="3"/>
      <c r="D62" s="2"/>
      <c r="E62" s="4">
        <v>20379560</v>
      </c>
      <c r="F62" s="5">
        <v>19135310</v>
      </c>
      <c r="G62" s="6">
        <v>17343010</v>
      </c>
      <c r="H62" s="6">
        <v>15512700</v>
      </c>
      <c r="I62" s="6">
        <v>14532940</v>
      </c>
      <c r="J62" s="6">
        <v>12970790</v>
      </c>
      <c r="K62" s="6">
        <v>12013440</v>
      </c>
      <c r="L62" s="6">
        <v>11312290</v>
      </c>
      <c r="M62" s="6">
        <v>11215290</v>
      </c>
      <c r="N62" s="6">
        <v>11183360</v>
      </c>
      <c r="O62" s="6">
        <v>63400</v>
      </c>
      <c r="P62" s="6">
        <v>38500</v>
      </c>
      <c r="Q62" s="6">
        <v>8099154</v>
      </c>
    </row>
    <row r="63" spans="1:17" x14ac:dyDescent="0.35">
      <c r="A63" s="7" t="s">
        <v>115</v>
      </c>
      <c r="B63" s="7" t="s">
        <v>116</v>
      </c>
      <c r="C63" s="3"/>
      <c r="D63" s="2"/>
      <c r="E63" s="4">
        <v>765450</v>
      </c>
      <c r="F63" s="5">
        <v>765450</v>
      </c>
      <c r="G63" s="6">
        <v>736550</v>
      </c>
      <c r="H63" s="6">
        <v>736550</v>
      </c>
      <c r="I63" s="6">
        <v>335000</v>
      </c>
      <c r="J63" s="6">
        <v>280500</v>
      </c>
      <c r="K63" s="6">
        <v>280500</v>
      </c>
      <c r="L63" s="6">
        <v>93000</v>
      </c>
      <c r="M63" s="6">
        <v>93000</v>
      </c>
      <c r="N63" s="6">
        <v>93000</v>
      </c>
      <c r="O63" s="6">
        <v>91000</v>
      </c>
      <c r="P63" s="6">
        <v>6000</v>
      </c>
      <c r="Q63" s="6">
        <v>118750</v>
      </c>
    </row>
    <row r="64" spans="1:17" x14ac:dyDescent="0.35">
      <c r="A64" s="7" t="s">
        <v>117</v>
      </c>
      <c r="B64" s="7" t="s">
        <v>118</v>
      </c>
      <c r="C64" s="3"/>
      <c r="D64" s="2"/>
      <c r="E64" s="4">
        <v>6514320</v>
      </c>
      <c r="F64" s="5">
        <v>696420</v>
      </c>
      <c r="G64" s="6">
        <v>696420</v>
      </c>
      <c r="H64" s="6">
        <v>624820</v>
      </c>
      <c r="I64" s="6">
        <v>598320</v>
      </c>
      <c r="J64" s="6">
        <v>414970</v>
      </c>
      <c r="K64" s="6">
        <v>345870</v>
      </c>
      <c r="L64" s="6">
        <v>312970</v>
      </c>
      <c r="M64" s="6">
        <v>249070</v>
      </c>
      <c r="N64" s="6">
        <v>242970</v>
      </c>
      <c r="O64" s="6">
        <v>200470</v>
      </c>
      <c r="P64" s="6">
        <v>54400</v>
      </c>
      <c r="Q64" s="6">
        <v>610700</v>
      </c>
    </row>
    <row r="65" spans="1:17" x14ac:dyDescent="0.35">
      <c r="A65" s="7" t="s">
        <v>119</v>
      </c>
      <c r="B65" s="7" t="s">
        <v>120</v>
      </c>
      <c r="C65" s="3"/>
      <c r="D65" s="2"/>
      <c r="E65" s="4">
        <v>12280525</v>
      </c>
      <c r="F65" s="5">
        <v>12280525</v>
      </c>
      <c r="G65" s="6">
        <v>2070535</v>
      </c>
      <c r="H65" s="6">
        <v>2070535</v>
      </c>
      <c r="I65" s="6">
        <v>2070535</v>
      </c>
      <c r="J65" s="6">
        <v>2070535</v>
      </c>
      <c r="K65" s="6">
        <v>2070535</v>
      </c>
      <c r="L65" s="6">
        <v>1070535</v>
      </c>
      <c r="M65" s="6">
        <v>1070535</v>
      </c>
      <c r="N65" s="6">
        <v>1070535</v>
      </c>
      <c r="O65" s="6">
        <v>830675</v>
      </c>
      <c r="P65" s="6">
        <v>0</v>
      </c>
      <c r="Q65" s="6">
        <v>17617557</v>
      </c>
    </row>
    <row r="66" spans="1:17" x14ac:dyDescent="0.35">
      <c r="A66" s="7" t="s">
        <v>121</v>
      </c>
      <c r="B66" s="7" t="s">
        <v>122</v>
      </c>
      <c r="C66" s="3"/>
      <c r="D66" s="2"/>
      <c r="E66" s="4">
        <v>1476200</v>
      </c>
      <c r="F66" s="5">
        <v>1077200</v>
      </c>
      <c r="G66" s="6">
        <v>1029200</v>
      </c>
      <c r="H66" s="6">
        <v>929700</v>
      </c>
      <c r="I66" s="6">
        <v>814700</v>
      </c>
      <c r="J66" s="6">
        <v>677700</v>
      </c>
      <c r="K66" s="6">
        <v>653700</v>
      </c>
      <c r="L66" s="6">
        <v>573000</v>
      </c>
      <c r="M66" s="6">
        <v>496000</v>
      </c>
      <c r="N66" s="6">
        <v>208000</v>
      </c>
      <c r="O66" s="6">
        <v>0</v>
      </c>
      <c r="P66" s="6">
        <v>0</v>
      </c>
      <c r="Q66" s="6">
        <v>4880842</v>
      </c>
    </row>
    <row r="67" spans="1:17" x14ac:dyDescent="0.35">
      <c r="A67" s="7" t="s">
        <v>123</v>
      </c>
      <c r="B67" s="7" t="s">
        <v>124</v>
      </c>
      <c r="C67" s="3"/>
      <c r="D67" s="2"/>
      <c r="E67" s="4">
        <v>33613488.539999999</v>
      </c>
      <c r="F67" s="5">
        <v>33613488.539999999</v>
      </c>
      <c r="G67" s="6">
        <v>33483488.539999999</v>
      </c>
      <c r="H67" s="6">
        <v>33408488.539999999</v>
      </c>
      <c r="I67" s="6">
        <v>33408488.539999999</v>
      </c>
      <c r="J67" s="6">
        <v>33130988.539999999</v>
      </c>
      <c r="K67" s="6">
        <v>21943488.539999999</v>
      </c>
      <c r="L67" s="6">
        <v>21665213.539999999</v>
      </c>
      <c r="M67" s="6">
        <v>21537288.539999999</v>
      </c>
      <c r="N67" s="6">
        <v>21537288.539999999</v>
      </c>
      <c r="O67" s="6">
        <v>20857238.539999999</v>
      </c>
      <c r="P67" s="6">
        <v>20857238.539999999</v>
      </c>
      <c r="Q67" s="6">
        <v>32720759.809999999</v>
      </c>
    </row>
    <row r="68" spans="1:17" x14ac:dyDescent="0.35">
      <c r="A68" s="7" t="s">
        <v>125</v>
      </c>
      <c r="B68" s="7" t="s">
        <v>126</v>
      </c>
      <c r="C68" s="3"/>
      <c r="D68" s="2"/>
      <c r="E68" s="4">
        <v>23250</v>
      </c>
      <c r="F68" s="5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485350</v>
      </c>
    </row>
    <row r="69" spans="1:17" x14ac:dyDescent="0.35">
      <c r="A69" s="7" t="s">
        <v>127</v>
      </c>
      <c r="B69" s="7" t="s">
        <v>128</v>
      </c>
      <c r="C69" s="3"/>
      <c r="D69" s="2"/>
      <c r="E69" s="4">
        <v>959413138.05999994</v>
      </c>
      <c r="F69" s="5">
        <v>870611442.76999998</v>
      </c>
      <c r="G69" s="6">
        <v>776692978.49000001</v>
      </c>
      <c r="H69" s="6">
        <v>681777375.09000003</v>
      </c>
      <c r="I69" s="6">
        <v>612357590.62</v>
      </c>
      <c r="J69" s="6">
        <v>538778060.39999998</v>
      </c>
      <c r="K69" s="6">
        <v>463870523.75</v>
      </c>
      <c r="L69" s="6">
        <v>394237076.37</v>
      </c>
      <c r="M69" s="6">
        <v>313664547.17000002</v>
      </c>
      <c r="N69" s="6">
        <v>246760728.61000001</v>
      </c>
      <c r="O69" s="6">
        <v>171255934.21000001</v>
      </c>
      <c r="P69" s="6">
        <v>85160483.280000001</v>
      </c>
      <c r="Q69" s="6">
        <v>680458112.58000004</v>
      </c>
    </row>
    <row r="70" spans="1:17" x14ac:dyDescent="0.35">
      <c r="A70" s="7" t="s">
        <v>129</v>
      </c>
      <c r="B70" s="7" t="s">
        <v>130</v>
      </c>
      <c r="C70" s="3"/>
      <c r="D70" s="2"/>
      <c r="E70" s="4">
        <v>8698200.5700000003</v>
      </c>
      <c r="F70" s="5">
        <v>8698200.5700000003</v>
      </c>
      <c r="G70" s="6">
        <v>8646120.5700000003</v>
      </c>
      <c r="H70" s="6">
        <v>8646120.5700000003</v>
      </c>
      <c r="I70" s="6">
        <v>8646120.5700000003</v>
      </c>
      <c r="J70" s="6">
        <v>8646120.5700000003</v>
      </c>
      <c r="K70" s="6">
        <v>8646120.5700000003</v>
      </c>
      <c r="L70" s="6">
        <v>8646120.5700000003</v>
      </c>
      <c r="M70" s="6">
        <v>8646120.5700000003</v>
      </c>
      <c r="N70" s="6">
        <v>8656120.5700000003</v>
      </c>
      <c r="O70" s="6">
        <v>3993870.47</v>
      </c>
      <c r="P70" s="6">
        <v>850000</v>
      </c>
      <c r="Q70" s="6">
        <v>2230757.33</v>
      </c>
    </row>
    <row r="71" spans="1:17" x14ac:dyDescent="0.35">
      <c r="A71" s="7" t="s">
        <v>131</v>
      </c>
      <c r="B71" s="7" t="s">
        <v>132</v>
      </c>
      <c r="C71" s="3"/>
      <c r="D71" s="2"/>
      <c r="E71" s="4">
        <v>4940000</v>
      </c>
      <c r="F71" s="5">
        <v>3987583.33</v>
      </c>
      <c r="G71" s="6">
        <v>3607083.33</v>
      </c>
      <c r="H71" s="6">
        <v>3264916.66</v>
      </c>
      <c r="I71" s="6">
        <v>2893583.33</v>
      </c>
      <c r="J71" s="6">
        <v>2522250</v>
      </c>
      <c r="K71" s="6">
        <v>2156750</v>
      </c>
      <c r="L71" s="6">
        <v>1782500</v>
      </c>
      <c r="M71" s="6">
        <v>1419916.67</v>
      </c>
      <c r="N71" s="6">
        <v>990250</v>
      </c>
      <c r="O71" s="6">
        <v>638500</v>
      </c>
      <c r="P71" s="6">
        <v>235916.67</v>
      </c>
      <c r="Q71" s="6">
        <v>875833</v>
      </c>
    </row>
    <row r="72" spans="1:17" x14ac:dyDescent="0.35">
      <c r="A72" s="7" t="s">
        <v>133</v>
      </c>
      <c r="B72" s="7" t="s">
        <v>134</v>
      </c>
      <c r="C72" s="3"/>
      <c r="D72" s="2"/>
      <c r="E72" s="4">
        <v>1786950</v>
      </c>
      <c r="F72" s="5">
        <v>1786950</v>
      </c>
      <c r="G72" s="6">
        <v>1771950</v>
      </c>
      <c r="H72" s="6">
        <v>1677950</v>
      </c>
      <c r="I72" s="6">
        <v>1676200</v>
      </c>
      <c r="J72" s="6">
        <v>1672700</v>
      </c>
      <c r="K72" s="6">
        <v>1599500</v>
      </c>
      <c r="L72" s="6">
        <v>752150</v>
      </c>
      <c r="M72" s="6">
        <v>38550</v>
      </c>
      <c r="N72" s="6">
        <v>24950</v>
      </c>
      <c r="O72" s="6">
        <v>24950</v>
      </c>
      <c r="P72" s="6">
        <v>12000</v>
      </c>
      <c r="Q72" s="6">
        <v>3110650</v>
      </c>
    </row>
    <row r="73" spans="1:17" x14ac:dyDescent="0.35">
      <c r="A73" s="7" t="s">
        <v>135</v>
      </c>
      <c r="B73" s="7" t="s">
        <v>136</v>
      </c>
      <c r="C73" s="3"/>
      <c r="D73" s="2"/>
      <c r="E73" s="4">
        <v>9115083.3300000001</v>
      </c>
      <c r="F73" s="5">
        <v>8378833.3300000001</v>
      </c>
      <c r="G73" s="6">
        <v>7522583.3300000001</v>
      </c>
      <c r="H73" s="6">
        <v>6666333.3300000001</v>
      </c>
      <c r="I73" s="6">
        <v>5687583.3300000001</v>
      </c>
      <c r="J73" s="6">
        <v>4859666.66</v>
      </c>
      <c r="K73" s="6">
        <v>4002583.33</v>
      </c>
      <c r="L73" s="6">
        <v>3055916.66</v>
      </c>
      <c r="M73" s="6">
        <v>2340916.66</v>
      </c>
      <c r="N73" s="6">
        <v>1761749.99</v>
      </c>
      <c r="O73" s="6">
        <v>1183416.6599999999</v>
      </c>
      <c r="P73" s="6">
        <v>657333.32999999996</v>
      </c>
      <c r="Q73" s="6">
        <v>5471933.3399999999</v>
      </c>
    </row>
    <row r="74" spans="1:17" x14ac:dyDescent="0.35">
      <c r="A74" s="7" t="s">
        <v>137</v>
      </c>
      <c r="B74" s="7" t="s">
        <v>138</v>
      </c>
      <c r="C74" s="3"/>
      <c r="D74" s="2"/>
      <c r="E74" s="4">
        <v>35361089.280000001</v>
      </c>
      <c r="F74" s="5">
        <v>32232154.760000002</v>
      </c>
      <c r="G74" s="6">
        <v>27971720.239999998</v>
      </c>
      <c r="H74" s="6">
        <v>24399083.34</v>
      </c>
      <c r="I74" s="6">
        <v>20309541.670000002</v>
      </c>
      <c r="J74" s="6">
        <v>15618000</v>
      </c>
      <c r="K74" s="6">
        <v>13501416.67</v>
      </c>
      <c r="L74" s="6">
        <v>10732833.34</v>
      </c>
      <c r="M74" s="6">
        <v>8331500</v>
      </c>
      <c r="N74" s="6">
        <v>6096833.3300000001</v>
      </c>
      <c r="O74" s="6">
        <v>3961250</v>
      </c>
      <c r="P74" s="6">
        <v>1942333.33</v>
      </c>
      <c r="Q74" s="6">
        <v>12890916.66</v>
      </c>
    </row>
    <row r="75" spans="1:17" x14ac:dyDescent="0.35">
      <c r="A75" s="7" t="s">
        <v>139</v>
      </c>
      <c r="B75" s="7" t="s">
        <v>140</v>
      </c>
      <c r="C75" s="3"/>
      <c r="D75" s="2"/>
      <c r="E75" s="4">
        <v>16337244.41</v>
      </c>
      <c r="F75" s="5">
        <v>8426244.4100000001</v>
      </c>
      <c r="G75" s="6">
        <v>7258924.4100000001</v>
      </c>
      <c r="H75" s="6">
        <v>7208024.4100000001</v>
      </c>
      <c r="I75" s="6">
        <v>7191824.4100000001</v>
      </c>
      <c r="J75" s="6">
        <v>6401424.4100000001</v>
      </c>
      <c r="K75" s="6">
        <v>6357424.4100000001</v>
      </c>
      <c r="L75" s="6">
        <v>6142424.4100000001</v>
      </c>
      <c r="M75" s="6">
        <v>440144</v>
      </c>
      <c r="N75" s="6">
        <v>85620</v>
      </c>
      <c r="O75" s="6">
        <v>85620</v>
      </c>
      <c r="P75" s="6">
        <v>0</v>
      </c>
      <c r="Q75" s="6">
        <v>1448350</v>
      </c>
    </row>
    <row r="76" spans="1:17" x14ac:dyDescent="0.35">
      <c r="A76" s="7" t="s">
        <v>141</v>
      </c>
      <c r="B76" s="7" t="s">
        <v>142</v>
      </c>
      <c r="C76" s="3"/>
      <c r="D76" s="2"/>
      <c r="E76" s="4">
        <v>100180715.8</v>
      </c>
      <c r="F76" s="5">
        <v>46690263.090000004</v>
      </c>
      <c r="G76" s="6">
        <v>43740570.420000002</v>
      </c>
      <c r="H76" s="6">
        <v>48863103.75</v>
      </c>
      <c r="I76" s="6">
        <v>52559324.579999998</v>
      </c>
      <c r="J76" s="6">
        <v>56375140.420000002</v>
      </c>
      <c r="K76" s="6">
        <v>48677098.75</v>
      </c>
      <c r="L76" s="6">
        <v>50580966.420000002</v>
      </c>
      <c r="M76" s="6">
        <v>19702822.899999999</v>
      </c>
      <c r="N76" s="6">
        <v>21162573.300000001</v>
      </c>
      <c r="O76" s="6">
        <v>2816519.13</v>
      </c>
      <c r="P76" s="6">
        <v>-1975511.87</v>
      </c>
      <c r="Q76" s="6">
        <v>10618578.119999999</v>
      </c>
    </row>
    <row r="77" spans="1:17" x14ac:dyDescent="0.35">
      <c r="A77" s="7" t="s">
        <v>143</v>
      </c>
      <c r="B77" s="7" t="s">
        <v>144</v>
      </c>
      <c r="C77" s="3"/>
      <c r="D77" s="2"/>
      <c r="E77" s="4">
        <v>0</v>
      </c>
      <c r="F77" s="5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43461524.700000003</v>
      </c>
    </row>
    <row r="78" spans="1:17" x14ac:dyDescent="0.35">
      <c r="A78" s="7" t="s">
        <v>145</v>
      </c>
      <c r="B78" s="7" t="s">
        <v>146</v>
      </c>
      <c r="C78" s="3"/>
      <c r="D78" s="2"/>
      <c r="E78" s="4">
        <v>545413332</v>
      </c>
      <c r="F78" s="5">
        <v>435313332</v>
      </c>
      <c r="G78" s="6">
        <v>403678332</v>
      </c>
      <c r="H78" s="6">
        <v>358503332</v>
      </c>
      <c r="I78" s="6">
        <v>320138332</v>
      </c>
      <c r="J78" s="6">
        <v>300043332</v>
      </c>
      <c r="K78" s="6">
        <v>236935000</v>
      </c>
      <c r="L78" s="6">
        <v>187675000</v>
      </c>
      <c r="M78" s="6">
        <v>103145000</v>
      </c>
      <c r="N78" s="6">
        <v>16180000</v>
      </c>
      <c r="O78" s="6">
        <v>0</v>
      </c>
      <c r="P78" s="6">
        <v>0</v>
      </c>
      <c r="Q78" s="6">
        <v>143225350</v>
      </c>
    </row>
    <row r="79" spans="1:17" x14ac:dyDescent="0.35">
      <c r="A79" s="7" t="s">
        <v>147</v>
      </c>
      <c r="B79" s="7" t="s">
        <v>148</v>
      </c>
      <c r="C79" s="3"/>
      <c r="D79" s="2"/>
      <c r="E79" s="4">
        <v>25430950</v>
      </c>
      <c r="F79" s="5">
        <v>25430950</v>
      </c>
      <c r="G79" s="6">
        <v>19935350</v>
      </c>
      <c r="H79" s="6">
        <v>14115550</v>
      </c>
      <c r="I79" s="6">
        <v>9311450</v>
      </c>
      <c r="J79" s="6">
        <v>5310650</v>
      </c>
      <c r="K79" s="6">
        <v>2582950</v>
      </c>
      <c r="L79" s="6">
        <v>1550550</v>
      </c>
      <c r="M79" s="6">
        <v>1360550</v>
      </c>
      <c r="N79" s="6">
        <v>1360550</v>
      </c>
      <c r="O79" s="6">
        <v>1360550</v>
      </c>
      <c r="P79" s="6">
        <v>1330550</v>
      </c>
      <c r="Q79" s="6">
        <v>48050831.32</v>
      </c>
    </row>
    <row r="80" spans="1:17" x14ac:dyDescent="0.35">
      <c r="A80" s="7" t="s">
        <v>149</v>
      </c>
      <c r="B80" s="7" t="s">
        <v>150</v>
      </c>
      <c r="C80" s="3"/>
      <c r="D80" s="2"/>
      <c r="E80" s="4">
        <v>108641185.45999999</v>
      </c>
      <c r="F80" s="5">
        <v>108641185.45999999</v>
      </c>
      <c r="G80" s="6">
        <v>108541197.98</v>
      </c>
      <c r="H80" s="6">
        <v>108310230.17</v>
      </c>
      <c r="I80" s="6">
        <v>105239127.75</v>
      </c>
      <c r="J80" s="6">
        <v>105239127.75</v>
      </c>
      <c r="K80" s="6">
        <v>105822601.81</v>
      </c>
      <c r="L80" s="6">
        <v>87573944.480000004</v>
      </c>
      <c r="M80" s="6">
        <v>58436364.880000003</v>
      </c>
      <c r="N80" s="6">
        <v>38324622.310000002</v>
      </c>
      <c r="O80" s="6">
        <v>287080</v>
      </c>
      <c r="P80" s="6">
        <v>198180</v>
      </c>
      <c r="Q80" s="6">
        <v>129189171.25</v>
      </c>
    </row>
    <row r="81" spans="1:17" x14ac:dyDescent="0.35">
      <c r="A81" s="7" t="s">
        <v>151</v>
      </c>
      <c r="B81" s="7" t="s">
        <v>152</v>
      </c>
      <c r="C81" s="3"/>
      <c r="D81" s="2"/>
      <c r="E81" s="4">
        <v>6273004.8099999996</v>
      </c>
      <c r="F81" s="5">
        <v>5925634.1399999997</v>
      </c>
      <c r="G81" s="6">
        <v>5797234.1399999997</v>
      </c>
      <c r="H81" s="6">
        <v>5440457.9800000004</v>
      </c>
      <c r="I81" s="6">
        <v>3905900.72</v>
      </c>
      <c r="J81" s="6">
        <v>3703450.55</v>
      </c>
      <c r="K81" s="6">
        <v>3703450.55</v>
      </c>
      <c r="L81" s="6">
        <v>3513450.55</v>
      </c>
      <c r="M81" s="6">
        <v>3513450.55</v>
      </c>
      <c r="N81" s="6">
        <v>624876.18000000005</v>
      </c>
      <c r="O81" s="6">
        <v>624876.18000000005</v>
      </c>
      <c r="P81" s="6">
        <v>250000</v>
      </c>
      <c r="Q81" s="6">
        <v>1947057</v>
      </c>
    </row>
    <row r="82" spans="1:17" x14ac:dyDescent="0.35">
      <c r="A82" s="7" t="s">
        <v>153</v>
      </c>
      <c r="B82" s="7" t="s">
        <v>154</v>
      </c>
      <c r="C82" s="3"/>
      <c r="D82" s="2"/>
      <c r="E82" s="4">
        <v>152836605.75999999</v>
      </c>
      <c r="F82" s="5">
        <v>152834205.75999999</v>
      </c>
      <c r="G82" s="6">
        <v>138083005.75999999</v>
      </c>
      <c r="H82" s="6">
        <v>109554877.76000001</v>
      </c>
      <c r="I82" s="6">
        <v>66385617</v>
      </c>
      <c r="J82" s="6">
        <v>11559499</v>
      </c>
      <c r="K82" s="6">
        <v>2433240</v>
      </c>
      <c r="L82" s="6">
        <v>1606740</v>
      </c>
      <c r="M82" s="6">
        <v>1160740</v>
      </c>
      <c r="N82" s="6">
        <v>660740</v>
      </c>
      <c r="O82" s="6">
        <v>611300</v>
      </c>
      <c r="P82" s="6">
        <v>611300</v>
      </c>
      <c r="Q82" s="6">
        <v>93520612</v>
      </c>
    </row>
    <row r="83" spans="1:17" x14ac:dyDescent="0.35">
      <c r="A83" s="7" t="s">
        <v>155</v>
      </c>
      <c r="B83" s="7" t="s">
        <v>156</v>
      </c>
      <c r="C83" s="2"/>
      <c r="D83" s="3"/>
      <c r="E83" s="4">
        <v>250000</v>
      </c>
      <c r="F83" s="5">
        <v>250000</v>
      </c>
      <c r="G83" s="6">
        <v>250000</v>
      </c>
      <c r="H83" s="6">
        <v>250000</v>
      </c>
      <c r="I83" s="6">
        <v>250000</v>
      </c>
      <c r="J83" s="6">
        <v>250000</v>
      </c>
      <c r="K83" s="6">
        <v>250000</v>
      </c>
      <c r="L83" s="6">
        <v>250000</v>
      </c>
      <c r="M83" s="6">
        <v>250000</v>
      </c>
      <c r="N83" s="6">
        <v>230000</v>
      </c>
      <c r="O83" s="6">
        <v>0</v>
      </c>
      <c r="P83" s="6">
        <v>0</v>
      </c>
      <c r="Q83" s="6">
        <v>575790</v>
      </c>
    </row>
    <row r="84" spans="1:17" x14ac:dyDescent="0.35">
      <c r="A84" s="7" t="s">
        <v>157</v>
      </c>
      <c r="B84" s="7" t="s">
        <v>158</v>
      </c>
      <c r="C84" s="3"/>
      <c r="D84" s="2"/>
      <c r="E84" s="4">
        <v>652541917.87</v>
      </c>
      <c r="F84" s="5">
        <v>650731917.87</v>
      </c>
      <c r="G84" s="6">
        <v>629541918.87</v>
      </c>
      <c r="H84" s="6">
        <v>629266918.87</v>
      </c>
      <c r="I84" s="6">
        <v>607588501.87</v>
      </c>
      <c r="J84" s="6">
        <v>548251305</v>
      </c>
      <c r="K84" s="6">
        <v>225039726</v>
      </c>
      <c r="L84" s="6">
        <v>20546661</v>
      </c>
      <c r="M84" s="6">
        <v>2900000</v>
      </c>
      <c r="N84" s="6">
        <v>0</v>
      </c>
      <c r="O84" s="6">
        <v>0</v>
      </c>
      <c r="P84" s="6">
        <v>0</v>
      </c>
      <c r="Q84" s="6">
        <v>472813904.01999998</v>
      </c>
    </row>
    <row r="85" spans="1:17" x14ac:dyDescent="0.35">
      <c r="A85" s="7" t="s">
        <v>159</v>
      </c>
      <c r="B85" s="7" t="s">
        <v>160</v>
      </c>
      <c r="C85" s="3"/>
      <c r="D85" s="2"/>
      <c r="E85" s="4">
        <v>103792075.69</v>
      </c>
      <c r="F85" s="5">
        <v>102242475.69</v>
      </c>
      <c r="G85" s="6">
        <v>78510809.689999998</v>
      </c>
      <c r="H85" s="6">
        <v>82931472.260000005</v>
      </c>
      <c r="I85" s="6">
        <v>57487403.859999999</v>
      </c>
      <c r="J85" s="6">
        <v>5000000</v>
      </c>
      <c r="K85" s="6">
        <v>5000000</v>
      </c>
      <c r="L85" s="6">
        <v>5000000</v>
      </c>
      <c r="M85" s="6">
        <v>5450000</v>
      </c>
      <c r="N85" s="6">
        <v>5450000</v>
      </c>
      <c r="O85" s="6">
        <v>5000000</v>
      </c>
      <c r="P85" s="6">
        <v>5000000</v>
      </c>
      <c r="Q85" s="6">
        <v>134171344</v>
      </c>
    </row>
    <row r="86" spans="1:17" x14ac:dyDescent="0.35">
      <c r="A86" s="7" t="s">
        <v>161</v>
      </c>
      <c r="B86" s="7" t="s">
        <v>162</v>
      </c>
      <c r="C86" s="2"/>
      <c r="D86" s="3"/>
      <c r="E86" s="4">
        <v>17897303</v>
      </c>
      <c r="F86" s="5">
        <v>16078503</v>
      </c>
      <c r="G86" s="6">
        <v>13528003</v>
      </c>
      <c r="H86" s="6">
        <v>13298503</v>
      </c>
      <c r="I86" s="6">
        <v>12777503</v>
      </c>
      <c r="J86" s="6">
        <v>10635103</v>
      </c>
      <c r="K86" s="6">
        <v>9225923</v>
      </c>
      <c r="L86" s="6">
        <v>8869723</v>
      </c>
      <c r="M86" s="6">
        <v>7948009</v>
      </c>
      <c r="N86" s="6">
        <v>6916009</v>
      </c>
      <c r="O86" s="6">
        <v>5225770</v>
      </c>
      <c r="P86" s="6">
        <v>3576870</v>
      </c>
      <c r="Q86" s="6">
        <v>16171694.42</v>
      </c>
    </row>
    <row r="87" spans="1:17" x14ac:dyDescent="0.35">
      <c r="A87" s="7" t="s">
        <v>163</v>
      </c>
      <c r="B87" s="7" t="s">
        <v>164</v>
      </c>
      <c r="C87" s="3"/>
      <c r="D87" s="2"/>
      <c r="E87" s="4">
        <v>998898.24</v>
      </c>
      <c r="F87" s="5">
        <v>985898.24</v>
      </c>
      <c r="G87" s="6">
        <v>985898.24</v>
      </c>
      <c r="H87" s="6">
        <v>814134.97</v>
      </c>
      <c r="I87" s="6">
        <v>814134.97</v>
      </c>
      <c r="J87" s="6">
        <v>610065</v>
      </c>
      <c r="K87" s="6">
        <v>412700</v>
      </c>
      <c r="L87" s="6">
        <v>412700</v>
      </c>
      <c r="M87" s="6">
        <v>392700</v>
      </c>
      <c r="N87" s="6">
        <v>335771.22</v>
      </c>
      <c r="O87" s="6">
        <v>333771.21999999997</v>
      </c>
      <c r="P87" s="6">
        <v>323071.21999999997</v>
      </c>
      <c r="Q87" s="6">
        <v>729150</v>
      </c>
    </row>
    <row r="88" spans="1:17" x14ac:dyDescent="0.35">
      <c r="A88" s="7" t="s">
        <v>165</v>
      </c>
      <c r="B88" s="7" t="s">
        <v>166</v>
      </c>
      <c r="C88" s="2"/>
      <c r="D88" s="3"/>
      <c r="E88" s="4">
        <v>27451749.920000002</v>
      </c>
      <c r="F88" s="5">
        <v>25078240.640000001</v>
      </c>
      <c r="G88" s="6">
        <v>23249965.640000001</v>
      </c>
      <c r="H88" s="6">
        <v>21489360.640000001</v>
      </c>
      <c r="I88" s="6">
        <v>18486233.640000001</v>
      </c>
      <c r="J88" s="6">
        <v>15722723.640000001</v>
      </c>
      <c r="K88" s="6">
        <v>14143949.640000001</v>
      </c>
      <c r="L88" s="6">
        <v>11162020</v>
      </c>
      <c r="M88" s="6">
        <v>8533100</v>
      </c>
      <c r="N88" s="6">
        <v>6868800</v>
      </c>
      <c r="O88" s="6">
        <v>3889840</v>
      </c>
      <c r="P88" s="6">
        <v>1324000</v>
      </c>
      <c r="Q88" s="6">
        <v>25255121</v>
      </c>
    </row>
    <row r="89" spans="1:17" x14ac:dyDescent="0.35">
      <c r="A89" s="7" t="s">
        <v>167</v>
      </c>
      <c r="B89" s="7" t="s">
        <v>168</v>
      </c>
      <c r="C89" s="3"/>
      <c r="D89" s="2"/>
      <c r="E89" s="4">
        <v>52226562.649999999</v>
      </c>
      <c r="F89" s="5">
        <v>52226562.649999999</v>
      </c>
      <c r="G89" s="6">
        <v>52136562.649999999</v>
      </c>
      <c r="H89" s="6">
        <v>52123362.649999999</v>
      </c>
      <c r="I89" s="6">
        <v>52123362.649999999</v>
      </c>
      <c r="J89" s="6">
        <v>51525032.649999999</v>
      </c>
      <c r="K89" s="6">
        <v>52010312.649999999</v>
      </c>
      <c r="L89" s="6">
        <v>51797792.649999999</v>
      </c>
      <c r="M89" s="6">
        <v>49816318.729999997</v>
      </c>
      <c r="N89" s="6">
        <v>47416250</v>
      </c>
      <c r="O89" s="6">
        <v>24064200</v>
      </c>
      <c r="P89" s="6">
        <v>635800</v>
      </c>
      <c r="Q89" s="6">
        <v>37480075.439999998</v>
      </c>
    </row>
    <row r="90" spans="1:17" x14ac:dyDescent="0.35">
      <c r="A90" s="7" t="s">
        <v>169</v>
      </c>
      <c r="B90" s="7" t="s">
        <v>170</v>
      </c>
      <c r="C90" s="3"/>
      <c r="D90" s="2"/>
      <c r="E90" s="4">
        <v>100000</v>
      </c>
      <c r="F90" s="5">
        <v>100000</v>
      </c>
      <c r="G90" s="6">
        <v>100000</v>
      </c>
      <c r="H90" s="6">
        <v>100000</v>
      </c>
      <c r="I90" s="6">
        <v>100000</v>
      </c>
      <c r="J90" s="6">
        <v>100000</v>
      </c>
      <c r="K90" s="6">
        <v>100000</v>
      </c>
      <c r="L90" s="6">
        <v>100000</v>
      </c>
      <c r="M90" s="6">
        <v>100000</v>
      </c>
      <c r="N90" s="6">
        <v>100000</v>
      </c>
      <c r="O90" s="6">
        <v>0</v>
      </c>
      <c r="P90" s="6">
        <v>0</v>
      </c>
      <c r="Q90" s="6">
        <v>25684250</v>
      </c>
    </row>
    <row r="91" spans="1:17" x14ac:dyDescent="0.35">
      <c r="A91" s="7" t="s">
        <v>171</v>
      </c>
      <c r="B91" s="7" t="s">
        <v>172</v>
      </c>
      <c r="C91" s="3"/>
      <c r="D91" s="2"/>
      <c r="E91" s="4">
        <v>365196163.05000001</v>
      </c>
      <c r="F91" s="5">
        <v>324618811.60000002</v>
      </c>
      <c r="G91" s="6">
        <v>284041460.14999998</v>
      </c>
      <c r="H91" s="6">
        <v>243464108.69999999</v>
      </c>
      <c r="I91" s="6">
        <v>202886757.25</v>
      </c>
      <c r="J91" s="6">
        <v>162309405.80000001</v>
      </c>
      <c r="K91" s="6">
        <v>121732054.34999999</v>
      </c>
      <c r="L91" s="6">
        <v>81154702.900000006</v>
      </c>
      <c r="M91" s="6">
        <v>40577351.450000003</v>
      </c>
      <c r="N91" s="6">
        <v>0</v>
      </c>
      <c r="O91" s="6">
        <v>0</v>
      </c>
      <c r="P91" s="6">
        <v>0</v>
      </c>
      <c r="Q91" s="6">
        <v>173042964</v>
      </c>
    </row>
    <row r="92" spans="1:17" x14ac:dyDescent="0.35">
      <c r="A92" s="7" t="s">
        <v>173</v>
      </c>
      <c r="B92" s="7" t="s">
        <v>174</v>
      </c>
      <c r="C92" s="2"/>
      <c r="D92" s="3"/>
      <c r="E92" s="4">
        <v>-369522075.87</v>
      </c>
      <c r="F92" s="5">
        <v>-282192213.42000002</v>
      </c>
      <c r="G92" s="6">
        <v>-247952794.44999999</v>
      </c>
      <c r="H92" s="6">
        <v>-230679908.87</v>
      </c>
      <c r="I92" s="6">
        <v>-198769502.49000001</v>
      </c>
      <c r="J92" s="6">
        <v>-154239055.53</v>
      </c>
      <c r="K92" s="6">
        <v>-118481215.20999999</v>
      </c>
      <c r="L92" s="6">
        <v>-86778851.069999993</v>
      </c>
      <c r="M92" s="6">
        <v>-14932631.01</v>
      </c>
      <c r="N92" s="6">
        <v>0</v>
      </c>
      <c r="O92" s="6">
        <v>0</v>
      </c>
      <c r="P92" s="6">
        <v>0</v>
      </c>
      <c r="Q92" s="6">
        <v>-365196163.81</v>
      </c>
    </row>
    <row r="93" spans="1:17" x14ac:dyDescent="0.35">
      <c r="A93" s="7" t="s">
        <v>175</v>
      </c>
      <c r="B93" s="7" t="s">
        <v>176</v>
      </c>
      <c r="C93" s="2"/>
      <c r="D93" s="3"/>
      <c r="E93" s="4">
        <v>0</v>
      </c>
      <c r="F93" s="5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15590970</v>
      </c>
    </row>
    <row r="94" spans="1:17" x14ac:dyDescent="0.35">
      <c r="A94" s="7" t="s">
        <v>177</v>
      </c>
      <c r="B94" s="7" t="s">
        <v>178</v>
      </c>
      <c r="C94" s="2"/>
      <c r="D94" s="3"/>
      <c r="E94" s="4">
        <v>563367333.41999996</v>
      </c>
      <c r="F94" s="5">
        <v>500770963.04000002</v>
      </c>
      <c r="G94" s="6">
        <v>438174592.66000003</v>
      </c>
      <c r="H94" s="6">
        <v>375578222.27999997</v>
      </c>
      <c r="I94" s="6">
        <v>312981851.89999998</v>
      </c>
      <c r="J94" s="6">
        <v>250385481.52000001</v>
      </c>
      <c r="K94" s="6">
        <v>187789111.13999999</v>
      </c>
      <c r="L94" s="6">
        <v>125192740.76000001</v>
      </c>
      <c r="M94" s="6">
        <v>62596370.380000003</v>
      </c>
      <c r="N94" s="6">
        <v>0</v>
      </c>
      <c r="O94" s="6">
        <v>0</v>
      </c>
      <c r="P94" s="6">
        <v>0</v>
      </c>
      <c r="Q94" s="6">
        <v>281312730</v>
      </c>
    </row>
    <row r="95" spans="1:17" x14ac:dyDescent="0.35">
      <c r="A95" s="7" t="s">
        <v>179</v>
      </c>
      <c r="B95" s="7" t="s">
        <v>180</v>
      </c>
      <c r="C95" s="2"/>
      <c r="D95" s="3"/>
      <c r="E95" s="4">
        <v>-713200239.45000005</v>
      </c>
      <c r="F95" s="5">
        <v>-624375294.15999997</v>
      </c>
      <c r="G95" s="6">
        <v>-530274749.88</v>
      </c>
      <c r="H95" s="6">
        <v>-435284146.48000002</v>
      </c>
      <c r="I95" s="6">
        <v>-365864362.00999999</v>
      </c>
      <c r="J95" s="6">
        <v>-292007331.79000002</v>
      </c>
      <c r="K95" s="6">
        <v>-217505995.13999999</v>
      </c>
      <c r="L95" s="6">
        <v>-147594272.75999999</v>
      </c>
      <c r="M95" s="6">
        <v>-66893818.560000002</v>
      </c>
      <c r="N95" s="6">
        <v>0</v>
      </c>
      <c r="O95" s="6">
        <v>0</v>
      </c>
      <c r="P95" s="6">
        <v>0</v>
      </c>
      <c r="Q95" s="6">
        <v>-563367333.14999998</v>
      </c>
    </row>
    <row r="96" spans="1:17" x14ac:dyDescent="0.35">
      <c r="A96" s="7" t="s">
        <v>181</v>
      </c>
      <c r="B96" s="7" t="s">
        <v>182</v>
      </c>
      <c r="C96" s="3"/>
      <c r="D96" s="2"/>
      <c r="E96" s="4">
        <v>660736768.04999995</v>
      </c>
      <c r="F96" s="5">
        <v>587321571.60000002</v>
      </c>
      <c r="G96" s="6">
        <v>513906375.14999998</v>
      </c>
      <c r="H96" s="6">
        <v>440491178.69999999</v>
      </c>
      <c r="I96" s="6">
        <v>367075982.25</v>
      </c>
      <c r="J96" s="6">
        <v>293660785.80000001</v>
      </c>
      <c r="K96" s="6">
        <v>220245589.34999999</v>
      </c>
      <c r="L96" s="6">
        <v>146830392.90000001</v>
      </c>
      <c r="M96" s="6">
        <v>73415196.450000003</v>
      </c>
      <c r="N96" s="6">
        <v>0</v>
      </c>
      <c r="O96" s="6">
        <v>0</v>
      </c>
      <c r="P96" s="6">
        <v>0</v>
      </c>
      <c r="Q96" s="6">
        <v>188713341</v>
      </c>
    </row>
    <row r="97" spans="1:17" x14ac:dyDescent="0.35">
      <c r="A97" s="7" t="s">
        <v>183</v>
      </c>
      <c r="B97" s="7" t="s">
        <v>184</v>
      </c>
      <c r="C97" s="2"/>
      <c r="D97" s="3"/>
      <c r="E97" s="4">
        <v>-896580565.97000003</v>
      </c>
      <c r="F97" s="5">
        <v>-893087565.97000003</v>
      </c>
      <c r="G97" s="6">
        <v>-771582431.27999997</v>
      </c>
      <c r="H97" s="6">
        <v>-751071148.27999997</v>
      </c>
      <c r="I97" s="6">
        <v>-683992583.51999998</v>
      </c>
      <c r="J97" s="6">
        <v>-567894558.64999998</v>
      </c>
      <c r="K97" s="6">
        <v>-235121508.65000001</v>
      </c>
      <c r="L97" s="6">
        <v>-28361523.649999999</v>
      </c>
      <c r="M97" s="6">
        <v>-6797028.7300000004</v>
      </c>
      <c r="N97" s="6">
        <v>0</v>
      </c>
      <c r="O97" s="6">
        <v>0</v>
      </c>
      <c r="P97" s="6">
        <v>0</v>
      </c>
      <c r="Q97" s="6">
        <v>-660736768.35000002</v>
      </c>
    </row>
    <row r="98" spans="1:17" x14ac:dyDescent="0.35">
      <c r="A98" s="7" t="s">
        <v>185</v>
      </c>
      <c r="B98" s="7" t="s">
        <v>186</v>
      </c>
      <c r="C98" s="3"/>
      <c r="D98" s="2"/>
      <c r="E98" s="4">
        <v>161182774.16999999</v>
      </c>
      <c r="F98" s="5">
        <v>143273577.03999999</v>
      </c>
      <c r="G98" s="6">
        <v>125364379.91</v>
      </c>
      <c r="H98" s="6">
        <v>107455182.78</v>
      </c>
      <c r="I98" s="6">
        <v>89545985.650000006</v>
      </c>
      <c r="J98" s="6">
        <v>71636788.519999996</v>
      </c>
      <c r="K98" s="6">
        <v>53727591.390000001</v>
      </c>
      <c r="L98" s="6">
        <v>35818394.259999998</v>
      </c>
      <c r="M98" s="6">
        <v>17909197.129999999</v>
      </c>
      <c r="N98" s="6">
        <v>0</v>
      </c>
      <c r="O98" s="6">
        <v>0</v>
      </c>
      <c r="P98" s="6">
        <v>0</v>
      </c>
      <c r="Q98" s="6">
        <v>131776542</v>
      </c>
    </row>
    <row r="99" spans="1:17" x14ac:dyDescent="0.35">
      <c r="A99" s="7" t="s">
        <v>187</v>
      </c>
      <c r="B99" s="7" t="s">
        <v>188</v>
      </c>
      <c r="C99" s="3"/>
      <c r="D99" s="2"/>
      <c r="E99" s="4">
        <v>101046732.03</v>
      </c>
      <c r="F99" s="5">
        <v>89819317.359999999</v>
      </c>
      <c r="G99" s="6">
        <v>78591902.689999998</v>
      </c>
      <c r="H99" s="6">
        <v>67364488.019999996</v>
      </c>
      <c r="I99" s="6">
        <v>56137073.350000001</v>
      </c>
      <c r="J99" s="6">
        <v>44909658.68</v>
      </c>
      <c r="K99" s="6">
        <v>33682244.009999998</v>
      </c>
      <c r="L99" s="6">
        <v>22454829.34</v>
      </c>
      <c r="M99" s="6">
        <v>11227414.67</v>
      </c>
      <c r="N99" s="6">
        <v>0</v>
      </c>
      <c r="O99" s="6">
        <v>0</v>
      </c>
      <c r="P99" s="6">
        <v>0</v>
      </c>
      <c r="Q99" s="6">
        <v>94238964</v>
      </c>
    </row>
    <row r="100" spans="1:17" x14ac:dyDescent="0.35">
      <c r="A100" s="7" t="s">
        <v>189</v>
      </c>
      <c r="B100" s="7" t="s">
        <v>190</v>
      </c>
      <c r="C100" s="3"/>
      <c r="D100" s="2"/>
      <c r="E100" s="4">
        <v>181465539.30000001</v>
      </c>
      <c r="F100" s="5">
        <v>161302701.59999999</v>
      </c>
      <c r="G100" s="6">
        <v>141139863.90000001</v>
      </c>
      <c r="H100" s="6">
        <v>120977026.2</v>
      </c>
      <c r="I100" s="6">
        <v>100814188.5</v>
      </c>
      <c r="J100" s="6">
        <v>80651350.799999997</v>
      </c>
      <c r="K100" s="6">
        <v>60488513.100000001</v>
      </c>
      <c r="L100" s="6">
        <v>40325675.399999999</v>
      </c>
      <c r="M100" s="6">
        <v>20162837.699999999</v>
      </c>
      <c r="N100" s="6">
        <v>0</v>
      </c>
      <c r="O100" s="6">
        <v>0</v>
      </c>
      <c r="P100" s="6">
        <v>0</v>
      </c>
      <c r="Q100" s="6">
        <v>388717821</v>
      </c>
    </row>
    <row r="101" spans="1:17" x14ac:dyDescent="0.35">
      <c r="A101" s="7" t="s">
        <v>191</v>
      </c>
      <c r="B101" s="7" t="s">
        <v>192</v>
      </c>
      <c r="C101" s="3"/>
      <c r="D101" s="2"/>
      <c r="E101" s="4">
        <v>-187330710</v>
      </c>
      <c r="F101" s="5">
        <v>-171256895</v>
      </c>
      <c r="G101" s="6">
        <v>-154845983</v>
      </c>
      <c r="H101" s="6">
        <v>-138970536</v>
      </c>
      <c r="I101" s="6">
        <v>-121916761</v>
      </c>
      <c r="J101" s="6">
        <v>-104741551</v>
      </c>
      <c r="K101" s="6">
        <v>-87294312</v>
      </c>
      <c r="L101" s="6">
        <v>-70811186</v>
      </c>
      <c r="M101" s="6">
        <v>-53188851</v>
      </c>
      <c r="N101" s="6">
        <v>-38904827</v>
      </c>
      <c r="O101" s="6">
        <v>-25889170</v>
      </c>
      <c r="P101" s="6">
        <v>-13005389</v>
      </c>
      <c r="Q101" s="6">
        <v>-108302053.81</v>
      </c>
    </row>
    <row r="102" spans="1:17" x14ac:dyDescent="0.35">
      <c r="A102" s="7" t="s">
        <v>193</v>
      </c>
      <c r="B102" s="7" t="s">
        <v>194</v>
      </c>
      <c r="C102" s="3"/>
      <c r="D102" s="2"/>
      <c r="E102" s="4">
        <v>-186227029.16999999</v>
      </c>
      <c r="F102" s="5">
        <v>-164208171.78999999</v>
      </c>
      <c r="G102" s="6">
        <v>-141909948.21000001</v>
      </c>
      <c r="H102" s="6">
        <v>-121508626.31</v>
      </c>
      <c r="I102" s="6">
        <v>-102055306.11</v>
      </c>
      <c r="J102" s="6">
        <v>-82374001.730000004</v>
      </c>
      <c r="K102" s="6">
        <v>-61416046.549999997</v>
      </c>
      <c r="L102" s="6">
        <v>-40518780.079999998</v>
      </c>
      <c r="M102" s="6">
        <v>-19065965.690000001</v>
      </c>
      <c r="N102" s="6">
        <v>0</v>
      </c>
      <c r="O102" s="6">
        <v>0</v>
      </c>
      <c r="P102" s="6">
        <v>0</v>
      </c>
      <c r="Q102" s="6">
        <v>-161182773.94</v>
      </c>
    </row>
    <row r="103" spans="1:17" x14ac:dyDescent="0.35">
      <c r="A103" s="7" t="s">
        <v>195</v>
      </c>
      <c r="B103" s="7" t="s">
        <v>196</v>
      </c>
      <c r="C103" s="3"/>
      <c r="D103" s="2"/>
      <c r="E103" s="4">
        <v>-105387755.37</v>
      </c>
      <c r="F103" s="5">
        <v>-93450428.310000002</v>
      </c>
      <c r="G103" s="6">
        <v>-81588248.799999997</v>
      </c>
      <c r="H103" s="6">
        <v>-69839347.260000005</v>
      </c>
      <c r="I103" s="6">
        <v>-58192869.039999999</v>
      </c>
      <c r="J103" s="6">
        <v>-46606787.18</v>
      </c>
      <c r="K103" s="6">
        <v>-35026828.460000001</v>
      </c>
      <c r="L103" s="6">
        <v>-23468022.379999999</v>
      </c>
      <c r="M103" s="6">
        <v>-11898361.66</v>
      </c>
      <c r="N103" s="6">
        <v>0</v>
      </c>
      <c r="O103" s="6">
        <v>0</v>
      </c>
      <c r="P103" s="6">
        <v>0</v>
      </c>
      <c r="Q103" s="6">
        <v>-101046731.47</v>
      </c>
    </row>
    <row r="104" spans="1:17" x14ac:dyDescent="0.35">
      <c r="A104" s="7" t="s">
        <v>197</v>
      </c>
      <c r="B104" s="7" t="s">
        <v>198</v>
      </c>
      <c r="C104" s="3"/>
      <c r="D104" s="2"/>
      <c r="E104" s="4">
        <v>-177500546.13</v>
      </c>
      <c r="F104" s="5">
        <v>-147221371.28999999</v>
      </c>
      <c r="G104" s="6">
        <v>-130490339.68000001</v>
      </c>
      <c r="H104" s="6">
        <v>-112007581.31999999</v>
      </c>
      <c r="I104" s="6">
        <v>-97144442.310000002</v>
      </c>
      <c r="J104" s="6">
        <v>-83364967.069999993</v>
      </c>
      <c r="K104" s="6">
        <v>-63764404.25</v>
      </c>
      <c r="L104" s="6">
        <v>-37901135.509999998</v>
      </c>
      <c r="M104" s="6">
        <v>-15965416.130000001</v>
      </c>
      <c r="N104" s="6">
        <v>0</v>
      </c>
      <c r="O104" s="6">
        <v>0</v>
      </c>
      <c r="P104" s="6">
        <v>0</v>
      </c>
      <c r="Q104" s="6">
        <v>-181465537.96000001</v>
      </c>
    </row>
    <row r="105" spans="1:17" x14ac:dyDescent="0.35">
      <c r="A105" s="7" t="s">
        <v>199</v>
      </c>
      <c r="B105" s="7" t="s">
        <v>200</v>
      </c>
      <c r="C105" s="3"/>
      <c r="D105" s="2"/>
      <c r="E105" s="4">
        <v>252792574.00999999</v>
      </c>
      <c r="F105" s="5">
        <v>169246551.46000001</v>
      </c>
      <c r="G105" s="6">
        <v>169246551.46000001</v>
      </c>
      <c r="H105" s="6">
        <v>146172676.46000001</v>
      </c>
      <c r="I105" s="6">
        <v>3799258</v>
      </c>
      <c r="J105" s="6">
        <v>3799258</v>
      </c>
      <c r="K105" s="6">
        <v>3799258</v>
      </c>
      <c r="L105" s="6">
        <v>3799258</v>
      </c>
      <c r="M105" s="6">
        <v>3799258</v>
      </c>
      <c r="N105" s="6">
        <v>2586658</v>
      </c>
      <c r="O105" s="6">
        <v>2609326</v>
      </c>
      <c r="P105" s="6">
        <v>-2637168</v>
      </c>
      <c r="Q105" s="6">
        <v>35438758</v>
      </c>
    </row>
    <row r="106" spans="1:17" x14ac:dyDescent="0.35">
      <c r="A106" s="7" t="s">
        <v>201</v>
      </c>
      <c r="B106" s="7" t="s">
        <v>202</v>
      </c>
      <c r="C106" s="3"/>
      <c r="D106" s="2"/>
      <c r="E106" s="4">
        <v>209711957.96000001</v>
      </c>
      <c r="F106" s="5">
        <v>46015824.43</v>
      </c>
      <c r="G106" s="6">
        <v>46045889.950000003</v>
      </c>
      <c r="H106" s="6">
        <v>20083886.48</v>
      </c>
      <c r="I106" s="6">
        <v>4389833.2</v>
      </c>
      <c r="J106" s="6">
        <v>2385076.7200000002</v>
      </c>
      <c r="K106" s="6">
        <v>347118.99</v>
      </c>
      <c r="L106" s="6">
        <v>549472.79</v>
      </c>
      <c r="M106" s="6">
        <v>347118.99</v>
      </c>
      <c r="N106" s="6">
        <v>347118.99</v>
      </c>
      <c r="O106" s="6">
        <v>347118.99</v>
      </c>
      <c r="P106" s="6">
        <v>347118.99</v>
      </c>
      <c r="Q106" s="6">
        <v>17719453.170000002</v>
      </c>
    </row>
    <row r="107" spans="1:17" x14ac:dyDescent="0.35">
      <c r="A107" s="7" t="s">
        <v>203</v>
      </c>
      <c r="B107" s="7" t="s">
        <v>204</v>
      </c>
      <c r="C107" s="3"/>
      <c r="D107" s="2"/>
      <c r="E107" s="4">
        <v>30000000</v>
      </c>
      <c r="F107" s="5">
        <v>28200000</v>
      </c>
      <c r="G107" s="6">
        <v>28200000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</row>
    <row r="108" spans="1:17" x14ac:dyDescent="0.35">
      <c r="A108" s="7" t="s">
        <v>205</v>
      </c>
      <c r="B108" s="7" t="s">
        <v>206</v>
      </c>
      <c r="C108" s="3"/>
      <c r="D108" s="2"/>
      <c r="E108" s="4">
        <v>20255437.539999999</v>
      </c>
      <c r="F108" s="5">
        <v>18777520.870000001</v>
      </c>
      <c r="G108" s="6">
        <v>17299604.199999999</v>
      </c>
      <c r="H108" s="6">
        <v>15821687.529999999</v>
      </c>
      <c r="I108" s="6">
        <v>12808770.859999999</v>
      </c>
      <c r="J108" s="6">
        <v>11930854.189999999</v>
      </c>
      <c r="K108" s="6">
        <v>10762687.52</v>
      </c>
      <c r="L108" s="6">
        <v>9884770.8499999996</v>
      </c>
      <c r="M108" s="6">
        <v>9006854.1799999997</v>
      </c>
      <c r="N108" s="6">
        <v>7978437.5099999998</v>
      </c>
      <c r="O108" s="6">
        <v>5338020.84</v>
      </c>
      <c r="P108" s="6">
        <v>4460104.17</v>
      </c>
      <c r="Q108" s="6">
        <v>4876750</v>
      </c>
    </row>
    <row r="109" spans="1:17" x14ac:dyDescent="0.35">
      <c r="A109" s="7" t="s">
        <v>207</v>
      </c>
      <c r="B109" s="7" t="s">
        <v>208</v>
      </c>
      <c r="C109" s="3"/>
      <c r="D109" s="2"/>
      <c r="E109" s="4">
        <v>49630491.990000002</v>
      </c>
      <c r="F109" s="5">
        <v>33364862.489999998</v>
      </c>
      <c r="G109" s="6">
        <v>32716408.57</v>
      </c>
      <c r="H109" s="6">
        <v>31389517.239999998</v>
      </c>
      <c r="I109" s="6">
        <v>30089192.870000001</v>
      </c>
      <c r="J109" s="6">
        <v>30898627.780000001</v>
      </c>
      <c r="K109" s="6">
        <v>18839072.539999999</v>
      </c>
      <c r="L109" s="6">
        <v>16363754.51</v>
      </c>
      <c r="M109" s="6">
        <v>13798709.560000001</v>
      </c>
      <c r="N109" s="6">
        <v>11251251.08</v>
      </c>
      <c r="O109" s="6">
        <v>8424733.6300000008</v>
      </c>
      <c r="P109" s="6">
        <v>1688177.09</v>
      </c>
      <c r="Q109" s="6">
        <v>49103206.07</v>
      </c>
    </row>
    <row r="110" spans="1:17" x14ac:dyDescent="0.35">
      <c r="A110" s="7" t="s">
        <v>209</v>
      </c>
      <c r="B110" s="7" t="s">
        <v>210</v>
      </c>
      <c r="C110" s="3"/>
      <c r="D110" s="2"/>
      <c r="E110" s="4">
        <v>5583042.1100000003</v>
      </c>
      <c r="F110" s="5">
        <v>5233042.1100000003</v>
      </c>
      <c r="G110" s="6">
        <v>5233042.1100000003</v>
      </c>
      <c r="H110" s="6">
        <v>4883042.1100000003</v>
      </c>
      <c r="I110" s="6">
        <v>4883042.1100000003</v>
      </c>
      <c r="J110" s="6">
        <v>4883042.1100000003</v>
      </c>
      <c r="K110" s="6">
        <v>700000</v>
      </c>
      <c r="L110" s="6">
        <v>350000</v>
      </c>
      <c r="M110" s="6">
        <v>350000</v>
      </c>
      <c r="N110" s="6">
        <v>350000</v>
      </c>
      <c r="O110" s="6">
        <v>0</v>
      </c>
      <c r="P110" s="6">
        <v>0</v>
      </c>
      <c r="Q110" s="6">
        <v>2558738</v>
      </c>
    </row>
    <row r="111" spans="1:17" x14ac:dyDescent="0.35">
      <c r="A111" s="7" t="s">
        <v>211</v>
      </c>
      <c r="B111" s="7" t="s">
        <v>212</v>
      </c>
      <c r="C111" s="3"/>
      <c r="D111" s="2"/>
      <c r="E111" s="4">
        <v>54295711</v>
      </c>
      <c r="F111" s="5">
        <v>45849939.479999997</v>
      </c>
      <c r="G111" s="6">
        <v>42430014.240000002</v>
      </c>
      <c r="H111" s="6">
        <v>37716155.490000002</v>
      </c>
      <c r="I111" s="6">
        <v>37221628.75</v>
      </c>
      <c r="J111" s="6">
        <v>37175628.75</v>
      </c>
      <c r="K111" s="6">
        <v>34189982.82</v>
      </c>
      <c r="L111" s="6">
        <v>21759124.190000001</v>
      </c>
      <c r="M111" s="6">
        <v>16082317.66</v>
      </c>
      <c r="N111" s="6">
        <v>11953322.65</v>
      </c>
      <c r="O111" s="6">
        <v>8158308.1100000003</v>
      </c>
      <c r="P111" s="6">
        <v>3538692.52</v>
      </c>
      <c r="Q111" s="6">
        <v>198690923.05000001</v>
      </c>
    </row>
    <row r="112" spans="1:17" x14ac:dyDescent="0.35">
      <c r="A112" s="7" t="s">
        <v>213</v>
      </c>
      <c r="B112" s="7" t="s">
        <v>214</v>
      </c>
      <c r="C112" s="3"/>
      <c r="D112" s="2"/>
      <c r="E112" s="4">
        <v>7448734</v>
      </c>
      <c r="F112" s="5">
        <v>7181482</v>
      </c>
      <c r="G112" s="6">
        <v>6452027</v>
      </c>
      <c r="H112" s="6">
        <v>5574787</v>
      </c>
      <c r="I112" s="6">
        <v>5340587</v>
      </c>
      <c r="J112" s="6">
        <v>4722630</v>
      </c>
      <c r="K112" s="6">
        <v>4125135</v>
      </c>
      <c r="L112" s="6">
        <v>3501905</v>
      </c>
      <c r="M112" s="6">
        <v>2511175</v>
      </c>
      <c r="N112" s="6">
        <v>1748900</v>
      </c>
      <c r="O112" s="6">
        <v>1127500</v>
      </c>
      <c r="P112" s="6">
        <v>506700</v>
      </c>
      <c r="Q112" s="6">
        <v>3781591</v>
      </c>
    </row>
    <row r="113" spans="1:17" x14ac:dyDescent="0.35">
      <c r="A113" s="7" t="s">
        <v>215</v>
      </c>
      <c r="B113" s="7" t="s">
        <v>216</v>
      </c>
      <c r="C113" s="3"/>
      <c r="D113" s="2"/>
      <c r="E113" s="4">
        <v>859100</v>
      </c>
      <c r="F113" s="5">
        <v>859100</v>
      </c>
      <c r="G113" s="6">
        <v>859100</v>
      </c>
      <c r="H113" s="6">
        <v>859100</v>
      </c>
      <c r="I113" s="6">
        <v>859100</v>
      </c>
      <c r="J113" s="6">
        <v>859100</v>
      </c>
      <c r="K113" s="6">
        <v>859100</v>
      </c>
      <c r="L113" s="6">
        <v>719100</v>
      </c>
      <c r="M113" s="6">
        <v>419100</v>
      </c>
      <c r="N113" s="6">
        <v>411600</v>
      </c>
      <c r="O113" s="6">
        <v>346670</v>
      </c>
      <c r="P113" s="6">
        <v>0</v>
      </c>
      <c r="Q113" s="6">
        <v>776250.8</v>
      </c>
    </row>
    <row r="114" spans="1:17" x14ac:dyDescent="0.35">
      <c r="A114" s="7" t="s">
        <v>217</v>
      </c>
      <c r="B114" s="7" t="s">
        <v>218</v>
      </c>
      <c r="C114" s="3"/>
      <c r="D114" s="2"/>
      <c r="E114" s="4">
        <v>85197405</v>
      </c>
      <c r="F114" s="5">
        <v>79523435</v>
      </c>
      <c r="G114" s="6">
        <v>73781705</v>
      </c>
      <c r="H114" s="6">
        <v>68807105</v>
      </c>
      <c r="I114" s="6">
        <v>66890125</v>
      </c>
      <c r="J114" s="6">
        <v>61952710</v>
      </c>
      <c r="K114" s="6">
        <v>57137570</v>
      </c>
      <c r="L114" s="6">
        <v>46419760</v>
      </c>
      <c r="M114" s="6">
        <v>22697620</v>
      </c>
      <c r="N114" s="6">
        <v>17243020</v>
      </c>
      <c r="O114" s="6">
        <v>11287970</v>
      </c>
      <c r="P114" s="6">
        <v>5330500</v>
      </c>
      <c r="Q114" s="6">
        <v>43223195</v>
      </c>
    </row>
    <row r="115" spans="1:17" x14ac:dyDescent="0.35">
      <c r="A115" s="7" t="s">
        <v>219</v>
      </c>
      <c r="B115" s="7" t="s">
        <v>220</v>
      </c>
      <c r="C115" s="3"/>
      <c r="D115" s="2"/>
      <c r="E115" s="4">
        <v>8253687.2999999998</v>
      </c>
      <c r="F115" s="5">
        <v>8066687.2999999998</v>
      </c>
      <c r="G115" s="6">
        <v>7762187.2999999998</v>
      </c>
      <c r="H115" s="6">
        <v>6201197.2999999998</v>
      </c>
      <c r="I115" s="6">
        <v>5477497.2999999998</v>
      </c>
      <c r="J115" s="6">
        <v>5434497.2999999998</v>
      </c>
      <c r="K115" s="6">
        <v>5164597.3</v>
      </c>
      <c r="L115" s="6">
        <v>5094700</v>
      </c>
      <c r="M115" s="6">
        <v>3122500</v>
      </c>
      <c r="N115" s="6">
        <v>2772500</v>
      </c>
      <c r="O115" s="6">
        <v>811000</v>
      </c>
      <c r="P115" s="6">
        <v>566000</v>
      </c>
      <c r="Q115" s="6">
        <v>6658743.7999999998</v>
      </c>
    </row>
    <row r="116" spans="1:17" x14ac:dyDescent="0.35">
      <c r="A116" s="7" t="s">
        <v>221</v>
      </c>
      <c r="B116" s="7" t="s">
        <v>222</v>
      </c>
      <c r="C116" s="3"/>
      <c r="D116" s="2"/>
      <c r="E116" s="4">
        <v>32200</v>
      </c>
      <c r="F116" s="5">
        <v>32200</v>
      </c>
      <c r="G116" s="6">
        <v>32200</v>
      </c>
      <c r="H116" s="6">
        <v>32200</v>
      </c>
      <c r="I116" s="6">
        <v>32200</v>
      </c>
      <c r="J116" s="6">
        <v>20200</v>
      </c>
      <c r="K116" s="6">
        <v>20200</v>
      </c>
      <c r="L116" s="6">
        <v>20200</v>
      </c>
      <c r="M116" s="6">
        <v>20200</v>
      </c>
      <c r="N116" s="6">
        <v>12000</v>
      </c>
      <c r="O116" s="6">
        <v>12000</v>
      </c>
      <c r="P116" s="6">
        <v>4800</v>
      </c>
      <c r="Q116" s="6">
        <v>1671480</v>
      </c>
    </row>
    <row r="117" spans="1:17" x14ac:dyDescent="0.35">
      <c r="A117" s="7" t="s">
        <v>223</v>
      </c>
      <c r="B117" s="7" t="s">
        <v>224</v>
      </c>
      <c r="C117" s="3"/>
      <c r="D117" s="2"/>
      <c r="E117" s="4">
        <v>20499682.309999999</v>
      </c>
      <c r="F117" s="5">
        <v>16762539.310000001</v>
      </c>
      <c r="G117" s="6">
        <v>16432539.310000001</v>
      </c>
      <c r="H117" s="6">
        <v>10606509.310000001</v>
      </c>
      <c r="I117" s="6">
        <v>8753384.3100000005</v>
      </c>
      <c r="J117" s="6">
        <v>8641384.3100000005</v>
      </c>
      <c r="K117" s="6">
        <v>8641384.3100000005</v>
      </c>
      <c r="L117" s="6">
        <v>7700134.3099999996</v>
      </c>
      <c r="M117" s="6">
        <v>6893884.3099999996</v>
      </c>
      <c r="N117" s="6">
        <v>2142161.25</v>
      </c>
      <c r="O117" s="6">
        <v>1420161.25</v>
      </c>
      <c r="P117" s="6">
        <v>807500</v>
      </c>
      <c r="Q117" s="6">
        <v>8219879.5599999996</v>
      </c>
    </row>
    <row r="118" spans="1:17" x14ac:dyDescent="0.35">
      <c r="A118" s="7" t="s">
        <v>225</v>
      </c>
      <c r="B118" s="7" t="s">
        <v>226</v>
      </c>
      <c r="C118" s="3"/>
      <c r="D118" s="2"/>
      <c r="E118" s="4">
        <v>266500</v>
      </c>
      <c r="F118" s="5">
        <v>214000</v>
      </c>
      <c r="G118" s="6">
        <v>214000</v>
      </c>
      <c r="H118" s="6">
        <v>83000</v>
      </c>
      <c r="I118" s="6">
        <v>13000</v>
      </c>
      <c r="J118" s="6">
        <v>6000</v>
      </c>
      <c r="K118" s="6">
        <v>6000</v>
      </c>
      <c r="L118" s="6">
        <v>6000</v>
      </c>
      <c r="M118" s="6">
        <v>6000</v>
      </c>
      <c r="N118" s="6">
        <v>6000</v>
      </c>
      <c r="O118" s="6">
        <v>6000</v>
      </c>
      <c r="P118" s="6">
        <v>0</v>
      </c>
      <c r="Q118" s="6">
        <v>214722</v>
      </c>
    </row>
    <row r="119" spans="1:17" x14ac:dyDescent="0.35">
      <c r="A119" s="7" t="s">
        <v>227</v>
      </c>
      <c r="B119" s="7" t="s">
        <v>228</v>
      </c>
      <c r="C119" s="3"/>
      <c r="D119" s="2"/>
      <c r="E119" s="4">
        <v>2631366.9500000002</v>
      </c>
      <c r="F119" s="5">
        <v>2471366.9500000002</v>
      </c>
      <c r="G119" s="6">
        <v>2471366.9500000002</v>
      </c>
      <c r="H119" s="6">
        <v>1551366.95</v>
      </c>
      <c r="I119" s="6">
        <v>1551366.95</v>
      </c>
      <c r="J119" s="6">
        <v>1446366.95</v>
      </c>
      <c r="K119" s="6">
        <v>1247569.45</v>
      </c>
      <c r="L119" s="6">
        <v>1170569.45</v>
      </c>
      <c r="M119" s="6">
        <v>1013022.45</v>
      </c>
      <c r="N119" s="6">
        <v>0</v>
      </c>
      <c r="O119" s="6">
        <v>0</v>
      </c>
      <c r="P119" s="6">
        <v>0</v>
      </c>
      <c r="Q119" s="6">
        <v>1919900</v>
      </c>
    </row>
    <row r="120" spans="1:17" x14ac:dyDescent="0.35">
      <c r="A120" s="7" t="s">
        <v>229</v>
      </c>
      <c r="B120" s="7" t="s">
        <v>230</v>
      </c>
      <c r="C120" s="3"/>
      <c r="D120" s="2"/>
      <c r="E120" s="4">
        <v>5845860</v>
      </c>
      <c r="F120" s="5">
        <v>4062460</v>
      </c>
      <c r="G120" s="6">
        <v>4041560</v>
      </c>
      <c r="H120" s="6">
        <v>3988560</v>
      </c>
      <c r="I120" s="6">
        <v>3133560</v>
      </c>
      <c r="J120" s="6">
        <v>3090900</v>
      </c>
      <c r="K120" s="6">
        <v>2514100</v>
      </c>
      <c r="L120" s="6">
        <v>2284700</v>
      </c>
      <c r="M120" s="6">
        <v>901700</v>
      </c>
      <c r="N120" s="6">
        <v>855100</v>
      </c>
      <c r="O120" s="6">
        <v>473300</v>
      </c>
      <c r="P120" s="6">
        <v>48000</v>
      </c>
      <c r="Q120" s="6">
        <v>752500</v>
      </c>
    </row>
    <row r="121" spans="1:17" x14ac:dyDescent="0.35">
      <c r="A121" s="7" t="s">
        <v>231</v>
      </c>
      <c r="B121" s="7" t="s">
        <v>232</v>
      </c>
      <c r="C121" s="3"/>
      <c r="D121" s="2"/>
      <c r="E121" s="4">
        <v>19084556.079999998</v>
      </c>
      <c r="F121" s="5">
        <v>19084556.079999998</v>
      </c>
      <c r="G121" s="6">
        <v>15376423.58</v>
      </c>
      <c r="H121" s="6">
        <v>15376423.58</v>
      </c>
      <c r="I121" s="6">
        <v>15338070.58</v>
      </c>
      <c r="J121" s="6">
        <v>14570370.58</v>
      </c>
      <c r="K121" s="6">
        <v>14570370.58</v>
      </c>
      <c r="L121" s="6">
        <v>14570370.58</v>
      </c>
      <c r="M121" s="6">
        <v>1100733.76</v>
      </c>
      <c r="N121" s="6">
        <v>1074733.76</v>
      </c>
      <c r="O121" s="6">
        <v>10000</v>
      </c>
      <c r="P121" s="6">
        <v>10000</v>
      </c>
      <c r="Q121" s="6">
        <v>40071153.399999999</v>
      </c>
    </row>
    <row r="122" spans="1:17" x14ac:dyDescent="0.35">
      <c r="A122" s="7" t="s">
        <v>233</v>
      </c>
      <c r="B122" s="7" t="s">
        <v>234</v>
      </c>
      <c r="C122" s="3"/>
      <c r="D122" s="2"/>
      <c r="E122" s="4">
        <v>2294352.04</v>
      </c>
      <c r="F122" s="5">
        <v>2070800</v>
      </c>
      <c r="G122" s="6">
        <v>1832900</v>
      </c>
      <c r="H122" s="6">
        <v>1755250</v>
      </c>
      <c r="I122" s="6">
        <v>749250</v>
      </c>
      <c r="J122" s="6">
        <v>572050</v>
      </c>
      <c r="K122" s="6">
        <v>511950</v>
      </c>
      <c r="L122" s="6">
        <v>396050</v>
      </c>
      <c r="M122" s="6">
        <v>382800</v>
      </c>
      <c r="N122" s="6">
        <v>111200</v>
      </c>
      <c r="O122" s="6">
        <v>98600</v>
      </c>
      <c r="P122" s="6">
        <v>28000</v>
      </c>
      <c r="Q122" s="6">
        <v>67081742.689999998</v>
      </c>
    </row>
    <row r="123" spans="1:17" x14ac:dyDescent="0.35">
      <c r="A123" s="7" t="s">
        <v>235</v>
      </c>
      <c r="B123" s="7" t="s">
        <v>236</v>
      </c>
      <c r="C123" s="3"/>
      <c r="D123" s="2"/>
      <c r="E123" s="4">
        <v>79088363.390000001</v>
      </c>
      <c r="F123" s="5">
        <v>66333310.130000003</v>
      </c>
      <c r="G123" s="6">
        <v>57628647.170000002</v>
      </c>
      <c r="H123" s="6">
        <v>48285492.960000001</v>
      </c>
      <c r="I123" s="6">
        <v>40984610.520000003</v>
      </c>
      <c r="J123" s="6">
        <v>28893605.16</v>
      </c>
      <c r="K123" s="6">
        <v>22141755.530000001</v>
      </c>
      <c r="L123" s="6">
        <v>17401530.690000001</v>
      </c>
      <c r="M123" s="6">
        <v>12719814.119999999</v>
      </c>
      <c r="N123" s="6">
        <v>8316825.6699999999</v>
      </c>
      <c r="O123" s="6">
        <v>4512152.18</v>
      </c>
      <c r="P123" s="6">
        <v>1511602.96</v>
      </c>
      <c r="Q123" s="6">
        <v>28568879.850000001</v>
      </c>
    </row>
    <row r="124" spans="1:17" x14ac:dyDescent="0.35">
      <c r="A124" s="7" t="s">
        <v>237</v>
      </c>
      <c r="B124" s="7" t="s">
        <v>238</v>
      </c>
      <c r="C124" s="3"/>
      <c r="D124" s="2"/>
      <c r="E124" s="4">
        <v>2554129</v>
      </c>
      <c r="F124" s="5">
        <v>2352879</v>
      </c>
      <c r="G124" s="6">
        <v>2152459</v>
      </c>
      <c r="H124" s="6">
        <v>1839879</v>
      </c>
      <c r="I124" s="6">
        <v>1766839</v>
      </c>
      <c r="J124" s="6">
        <v>1573359</v>
      </c>
      <c r="K124" s="6">
        <v>1373349</v>
      </c>
      <c r="L124" s="6">
        <v>1171449</v>
      </c>
      <c r="M124" s="6">
        <v>835909</v>
      </c>
      <c r="N124" s="6">
        <v>623099</v>
      </c>
      <c r="O124" s="6">
        <v>415199</v>
      </c>
      <c r="P124" s="6">
        <v>211649</v>
      </c>
      <c r="Q124" s="6">
        <v>1162853.77</v>
      </c>
    </row>
    <row r="125" spans="1:17" x14ac:dyDescent="0.35">
      <c r="A125" s="7" t="s">
        <v>239</v>
      </c>
      <c r="B125" s="7" t="s">
        <v>240</v>
      </c>
      <c r="C125" s="3"/>
      <c r="D125" s="2"/>
      <c r="E125" s="4">
        <v>1439200</v>
      </c>
      <c r="F125" s="5">
        <v>1394700</v>
      </c>
      <c r="G125" s="6">
        <v>1247600</v>
      </c>
      <c r="H125" s="6">
        <v>1136600</v>
      </c>
      <c r="I125" s="6">
        <v>1006000</v>
      </c>
      <c r="J125" s="6">
        <v>897200</v>
      </c>
      <c r="K125" s="6">
        <v>721400</v>
      </c>
      <c r="L125" s="6">
        <v>629150</v>
      </c>
      <c r="M125" s="6">
        <v>523550</v>
      </c>
      <c r="N125" s="6">
        <v>365700</v>
      </c>
      <c r="O125" s="6">
        <v>268300</v>
      </c>
      <c r="P125" s="6">
        <v>127150</v>
      </c>
      <c r="Q125" s="6">
        <v>1064860</v>
      </c>
    </row>
    <row r="126" spans="1:17" x14ac:dyDescent="0.35">
      <c r="A126" s="7" t="s">
        <v>241</v>
      </c>
      <c r="B126" s="7" t="s">
        <v>242</v>
      </c>
      <c r="C126" s="3"/>
      <c r="D126" s="2"/>
      <c r="E126" s="4">
        <v>1815637.72</v>
      </c>
      <c r="F126" s="5">
        <v>1663744.67</v>
      </c>
      <c r="G126" s="6">
        <v>1628744.67</v>
      </c>
      <c r="H126" s="6">
        <v>1621744.67</v>
      </c>
      <c r="I126" s="6">
        <v>682490.57</v>
      </c>
      <c r="J126" s="6">
        <v>671490.57</v>
      </c>
      <c r="K126" s="6">
        <v>586490.56999999995</v>
      </c>
      <c r="L126" s="6">
        <v>277071.57</v>
      </c>
      <c r="M126" s="6">
        <v>275571.57</v>
      </c>
      <c r="N126" s="6">
        <v>235571.57</v>
      </c>
      <c r="O126" s="6">
        <v>209471.57</v>
      </c>
      <c r="P126" s="6">
        <v>151271.57</v>
      </c>
      <c r="Q126" s="6">
        <v>609141.03</v>
      </c>
    </row>
    <row r="127" spans="1:17" x14ac:dyDescent="0.35">
      <c r="A127" s="7" t="s">
        <v>243</v>
      </c>
      <c r="B127" s="7" t="s">
        <v>244</v>
      </c>
      <c r="C127" s="3"/>
      <c r="D127" s="2"/>
      <c r="E127" s="4">
        <v>208800</v>
      </c>
      <c r="F127" s="5">
        <v>109300</v>
      </c>
      <c r="G127" s="6">
        <v>109300</v>
      </c>
      <c r="H127" s="6">
        <v>109300</v>
      </c>
      <c r="I127" s="6">
        <v>94300</v>
      </c>
      <c r="J127" s="6">
        <v>94300</v>
      </c>
      <c r="K127" s="6">
        <v>77600</v>
      </c>
      <c r="L127" s="6">
        <v>45600</v>
      </c>
      <c r="M127" s="6">
        <v>45600</v>
      </c>
      <c r="N127" s="6">
        <v>45600</v>
      </c>
      <c r="O127" s="6">
        <v>45600</v>
      </c>
      <c r="P127" s="6">
        <v>31600</v>
      </c>
      <c r="Q127" s="6">
        <v>3627834.45</v>
      </c>
    </row>
    <row r="128" spans="1:17" x14ac:dyDescent="0.35">
      <c r="A128" s="7" t="s">
        <v>245</v>
      </c>
      <c r="B128" s="7" t="s">
        <v>246</v>
      </c>
      <c r="C128" s="3"/>
      <c r="D128" s="2"/>
      <c r="E128" s="4">
        <v>3838925</v>
      </c>
      <c r="F128" s="5">
        <v>3717925</v>
      </c>
      <c r="G128" s="6">
        <v>3682925</v>
      </c>
      <c r="H128" s="6">
        <v>3364225</v>
      </c>
      <c r="I128" s="6">
        <v>2854225</v>
      </c>
      <c r="J128" s="6">
        <v>2769225</v>
      </c>
      <c r="K128" s="6">
        <v>2769225</v>
      </c>
      <c r="L128" s="6">
        <v>2769225</v>
      </c>
      <c r="M128" s="6">
        <v>2519225</v>
      </c>
      <c r="N128" s="6">
        <v>1578600</v>
      </c>
      <c r="O128" s="6">
        <v>981000</v>
      </c>
      <c r="P128" s="6">
        <v>37625</v>
      </c>
      <c r="Q128" s="6">
        <v>4354000</v>
      </c>
    </row>
    <row r="129" spans="1:17" x14ac:dyDescent="0.35">
      <c r="A129" s="7" t="s">
        <v>247</v>
      </c>
      <c r="B129" s="7" t="s">
        <v>248</v>
      </c>
      <c r="C129" s="3"/>
      <c r="D129" s="2"/>
      <c r="E129" s="4">
        <v>4078526.32</v>
      </c>
      <c r="F129" s="5">
        <v>2421522.87</v>
      </c>
      <c r="G129" s="6">
        <v>1642822.87</v>
      </c>
      <c r="H129" s="6">
        <v>1525972.87</v>
      </c>
      <c r="I129" s="6">
        <v>1525972.87</v>
      </c>
      <c r="J129" s="6">
        <v>1165972.8700000001</v>
      </c>
      <c r="K129" s="6">
        <v>1165972.8700000001</v>
      </c>
      <c r="L129" s="6">
        <v>886100</v>
      </c>
      <c r="M129" s="6">
        <v>510000</v>
      </c>
      <c r="N129" s="6">
        <v>510000</v>
      </c>
      <c r="O129" s="6">
        <v>500000</v>
      </c>
      <c r="P129" s="6">
        <v>0</v>
      </c>
      <c r="Q129" s="6">
        <v>0</v>
      </c>
    </row>
    <row r="130" spans="1:17" x14ac:dyDescent="0.35">
      <c r="A130" s="7" t="s">
        <v>249</v>
      </c>
      <c r="B130" s="7" t="s">
        <v>250</v>
      </c>
      <c r="C130" s="3"/>
      <c r="D130" s="2"/>
      <c r="E130" s="4">
        <v>6000</v>
      </c>
      <c r="F130" s="5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749145</v>
      </c>
    </row>
    <row r="131" spans="1:17" x14ac:dyDescent="0.35">
      <c r="A131" s="7" t="s">
        <v>251</v>
      </c>
      <c r="B131" s="7" t="s">
        <v>252</v>
      </c>
      <c r="C131" s="3"/>
      <c r="D131" s="2"/>
      <c r="E131" s="4">
        <v>15298662</v>
      </c>
      <c r="F131" s="5">
        <v>14042492</v>
      </c>
      <c r="G131" s="6">
        <v>12354502</v>
      </c>
      <c r="H131" s="6">
        <v>11153552</v>
      </c>
      <c r="I131" s="6">
        <v>10655522</v>
      </c>
      <c r="J131" s="6">
        <v>9457120</v>
      </c>
      <c r="K131" s="6">
        <v>8203260</v>
      </c>
      <c r="L131" s="6">
        <v>6452192</v>
      </c>
      <c r="M131" s="6">
        <v>4660710</v>
      </c>
      <c r="N131" s="6">
        <v>3393900</v>
      </c>
      <c r="O131" s="6">
        <v>2304120</v>
      </c>
      <c r="P131" s="6">
        <v>1212810</v>
      </c>
      <c r="Q131" s="6">
        <v>10665295</v>
      </c>
    </row>
    <row r="132" spans="1:17" x14ac:dyDescent="0.35">
      <c r="A132" s="7" t="s">
        <v>253</v>
      </c>
      <c r="B132" s="7" t="s">
        <v>254</v>
      </c>
      <c r="C132" s="3"/>
      <c r="D132" s="2"/>
      <c r="E132" s="4">
        <v>4620</v>
      </c>
      <c r="F132" s="5">
        <v>4620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128820</v>
      </c>
    </row>
    <row r="133" spans="1:17" x14ac:dyDescent="0.35">
      <c r="A133" s="7" t="s">
        <v>255</v>
      </c>
      <c r="B133" s="7" t="s">
        <v>256</v>
      </c>
      <c r="C133" s="3"/>
      <c r="D133" s="2"/>
      <c r="E133" s="4">
        <v>7515354</v>
      </c>
      <c r="F133" s="5">
        <v>5903168</v>
      </c>
      <c r="G133" s="6">
        <v>4772320</v>
      </c>
      <c r="H133" s="6">
        <v>4326000</v>
      </c>
      <c r="I133" s="6">
        <v>3909060</v>
      </c>
      <c r="J133" s="6">
        <v>3390880</v>
      </c>
      <c r="K133" s="6">
        <v>2962260</v>
      </c>
      <c r="L133" s="6">
        <v>2136200</v>
      </c>
      <c r="M133" s="6">
        <v>1688030</v>
      </c>
      <c r="N133" s="6">
        <v>1188490</v>
      </c>
      <c r="O133" s="6">
        <v>805530</v>
      </c>
      <c r="P133" s="6">
        <v>398060</v>
      </c>
      <c r="Q133" s="6">
        <v>991939</v>
      </c>
    </row>
    <row r="134" spans="1:17" x14ac:dyDescent="0.35">
      <c r="A134" s="7" t="s">
        <v>257</v>
      </c>
      <c r="B134" s="7" t="s">
        <v>258</v>
      </c>
      <c r="C134" s="3"/>
      <c r="D134" s="2"/>
      <c r="E134" s="4">
        <v>8582.31</v>
      </c>
      <c r="F134" s="5">
        <v>8582.31</v>
      </c>
      <c r="G134" s="6">
        <v>8582.31</v>
      </c>
      <c r="H134" s="6">
        <v>8582.31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262600</v>
      </c>
    </row>
    <row r="135" spans="1:17" x14ac:dyDescent="0.35">
      <c r="A135" s="7" t="s">
        <v>259</v>
      </c>
      <c r="B135" s="7" t="s">
        <v>260</v>
      </c>
      <c r="C135" s="3"/>
      <c r="D135" s="2"/>
      <c r="E135" s="4">
        <v>2400000</v>
      </c>
      <c r="F135" s="5">
        <v>1600000</v>
      </c>
      <c r="G135" s="6">
        <v>1600000</v>
      </c>
      <c r="H135" s="6">
        <v>1600000</v>
      </c>
      <c r="I135" s="6">
        <v>1600000</v>
      </c>
      <c r="J135" s="6">
        <v>800000</v>
      </c>
      <c r="K135" s="6">
        <v>800000</v>
      </c>
      <c r="L135" s="6">
        <v>800000</v>
      </c>
      <c r="M135" s="6">
        <v>800000</v>
      </c>
      <c r="N135" s="6">
        <v>800000</v>
      </c>
      <c r="O135" s="6">
        <v>0</v>
      </c>
      <c r="P135" s="6">
        <v>0</v>
      </c>
      <c r="Q135" s="6">
        <v>3206920</v>
      </c>
    </row>
    <row r="136" spans="1:17" x14ac:dyDescent="0.35">
      <c r="A136" s="7" t="s">
        <v>261</v>
      </c>
      <c r="B136" s="7" t="s">
        <v>262</v>
      </c>
      <c r="C136" s="3"/>
      <c r="D136" s="2"/>
      <c r="E136" s="4">
        <v>0</v>
      </c>
      <c r="F136" s="5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4702900</v>
      </c>
    </row>
    <row r="137" spans="1:17" x14ac:dyDescent="0.35">
      <c r="A137" s="7" t="s">
        <v>263</v>
      </c>
      <c r="B137" s="7" t="s">
        <v>264</v>
      </c>
      <c r="C137" s="3"/>
      <c r="D137" s="2"/>
      <c r="E137" s="4">
        <v>67279824.430000007</v>
      </c>
      <c r="F137" s="5">
        <v>62891879.799999997</v>
      </c>
      <c r="G137" s="6">
        <v>58010776.920000002</v>
      </c>
      <c r="H137" s="6">
        <v>53137927.939999998</v>
      </c>
      <c r="I137" s="6">
        <v>48193811.399999999</v>
      </c>
      <c r="J137" s="6">
        <v>43370142.350000001</v>
      </c>
      <c r="K137" s="6">
        <v>38626402.880000003</v>
      </c>
      <c r="L137" s="6">
        <v>32354238.260000002</v>
      </c>
      <c r="M137" s="6">
        <v>26985840.210000001</v>
      </c>
      <c r="N137" s="6">
        <v>21460197.07</v>
      </c>
      <c r="O137" s="6">
        <v>14926456</v>
      </c>
      <c r="P137" s="6">
        <v>8406347</v>
      </c>
      <c r="Q137" s="6">
        <v>74373199.769999996</v>
      </c>
    </row>
    <row r="138" spans="1:17" x14ac:dyDescent="0.35">
      <c r="A138" s="7" t="s">
        <v>265</v>
      </c>
      <c r="B138" s="7" t="s">
        <v>266</v>
      </c>
      <c r="C138" s="3"/>
      <c r="D138" s="2"/>
      <c r="E138" s="4">
        <v>0</v>
      </c>
      <c r="F138" s="5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9746.2000000000007</v>
      </c>
    </row>
    <row r="139" spans="1:17" x14ac:dyDescent="0.35">
      <c r="A139" s="7" t="s">
        <v>267</v>
      </c>
      <c r="B139" s="7" t="s">
        <v>268</v>
      </c>
      <c r="C139" s="3"/>
      <c r="D139" s="2"/>
      <c r="E139" s="4">
        <v>0</v>
      </c>
      <c r="F139" s="5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1242575.3</v>
      </c>
    </row>
    <row r="140" spans="1:17" x14ac:dyDescent="0.35">
      <c r="A140" s="7" t="s">
        <v>269</v>
      </c>
      <c r="B140" s="7" t="s">
        <v>270</v>
      </c>
      <c r="C140" s="3"/>
      <c r="D140" s="2"/>
      <c r="E140" s="4">
        <v>330000</v>
      </c>
      <c r="F140" s="5">
        <v>330000</v>
      </c>
      <c r="G140" s="6">
        <v>330000</v>
      </c>
      <c r="H140" s="6">
        <v>330000</v>
      </c>
      <c r="I140" s="6">
        <v>330000</v>
      </c>
      <c r="J140" s="6">
        <v>330000</v>
      </c>
      <c r="K140" s="6">
        <v>330000</v>
      </c>
      <c r="L140" s="6">
        <v>330000</v>
      </c>
      <c r="M140" s="6">
        <v>330000</v>
      </c>
      <c r="N140" s="6">
        <v>330000</v>
      </c>
      <c r="O140" s="6">
        <v>330000</v>
      </c>
      <c r="P140" s="6">
        <v>0</v>
      </c>
      <c r="Q140" s="6">
        <v>912487.33</v>
      </c>
    </row>
    <row r="141" spans="1:17" x14ac:dyDescent="0.35">
      <c r="A141" s="7" t="s">
        <v>271</v>
      </c>
      <c r="B141" s="7" t="s">
        <v>272</v>
      </c>
      <c r="C141" s="3"/>
      <c r="D141" s="2"/>
      <c r="E141" s="4">
        <v>46105527.390000001</v>
      </c>
      <c r="F141" s="5">
        <v>46105527.390000001</v>
      </c>
      <c r="G141" s="6">
        <v>44946770.5</v>
      </c>
      <c r="H141" s="6">
        <v>44946770.5</v>
      </c>
      <c r="I141" s="6">
        <v>39352317.509999998</v>
      </c>
      <c r="J141" s="6">
        <v>33456862.489999998</v>
      </c>
      <c r="K141" s="6">
        <v>27408434.84</v>
      </c>
      <c r="L141" s="6">
        <v>21340134.960000001</v>
      </c>
      <c r="M141" s="6">
        <v>15217903.93</v>
      </c>
      <c r="N141" s="6">
        <v>9837900</v>
      </c>
      <c r="O141" s="6">
        <v>6728600.0199999996</v>
      </c>
      <c r="P141" s="6">
        <v>3328381.52</v>
      </c>
      <c r="Q141" s="6">
        <v>41879455.759999998</v>
      </c>
    </row>
    <row r="142" spans="1:17" x14ac:dyDescent="0.35">
      <c r="A142" s="7" t="s">
        <v>273</v>
      </c>
      <c r="B142" s="7" t="s">
        <v>274</v>
      </c>
      <c r="C142" s="3"/>
      <c r="D142" s="2"/>
      <c r="E142" s="4">
        <v>18253376.530000001</v>
      </c>
      <c r="F142" s="5">
        <v>16470336.609999999</v>
      </c>
      <c r="G142" s="6">
        <v>14965019.800000001</v>
      </c>
      <c r="H142" s="6">
        <v>13431785.99</v>
      </c>
      <c r="I142" s="6">
        <v>11871052.18</v>
      </c>
      <c r="J142" s="6">
        <v>10330319.039999999</v>
      </c>
      <c r="K142" s="6">
        <v>8743751.9000000004</v>
      </c>
      <c r="L142" s="6">
        <v>7363129.2000000002</v>
      </c>
      <c r="M142" s="6">
        <v>5989506.5</v>
      </c>
      <c r="N142" s="6">
        <v>4620810.4800000004</v>
      </c>
      <c r="O142" s="6">
        <v>2789682.8</v>
      </c>
      <c r="P142" s="6">
        <v>1361392.77</v>
      </c>
      <c r="Q142" s="6">
        <v>3281303.92</v>
      </c>
    </row>
    <row r="143" spans="1:17" x14ac:dyDescent="0.35">
      <c r="A143" s="7" t="s">
        <v>275</v>
      </c>
      <c r="B143" s="7" t="s">
        <v>276</v>
      </c>
      <c r="C143" s="3"/>
      <c r="D143" s="2"/>
      <c r="E143" s="4">
        <v>174780533.63999999</v>
      </c>
      <c r="F143" s="5">
        <v>159858874.81999999</v>
      </c>
      <c r="G143" s="6">
        <v>145031150.43000001</v>
      </c>
      <c r="H143" s="6">
        <v>130345023.51000001</v>
      </c>
      <c r="I143" s="6">
        <v>115786925.73999999</v>
      </c>
      <c r="J143" s="6">
        <v>101304323.42</v>
      </c>
      <c r="K143" s="6">
        <v>86829375.019999996</v>
      </c>
      <c r="L143" s="6">
        <v>72380867.420000002</v>
      </c>
      <c r="M143" s="6">
        <v>57918791.520000003</v>
      </c>
      <c r="N143" s="6">
        <v>43045839.439999998</v>
      </c>
      <c r="O143" s="6">
        <v>28670180.93</v>
      </c>
      <c r="P143" s="6">
        <v>14291950.210000001</v>
      </c>
      <c r="Q143" s="6">
        <v>167002899.33000001</v>
      </c>
    </row>
    <row r="144" spans="1:17" x14ac:dyDescent="0.35">
      <c r="A144" s="7" t="s">
        <v>277</v>
      </c>
      <c r="B144" s="7" t="s">
        <v>278</v>
      </c>
      <c r="C144" s="3"/>
      <c r="D144" s="2"/>
      <c r="E144" s="4">
        <v>27583369.34</v>
      </c>
      <c r="F144" s="5">
        <v>25179917.949999999</v>
      </c>
      <c r="G144" s="6">
        <v>22722662.530000001</v>
      </c>
      <c r="H144" s="6">
        <v>20446671.960000001</v>
      </c>
      <c r="I144" s="6">
        <v>18222959.149999999</v>
      </c>
      <c r="J144" s="6">
        <v>15814330.039999999</v>
      </c>
      <c r="K144" s="6">
        <v>13311724.380000001</v>
      </c>
      <c r="L144" s="6">
        <v>10796910.49</v>
      </c>
      <c r="M144" s="6">
        <v>8248964.75</v>
      </c>
      <c r="N144" s="6">
        <v>6156995.6100000003</v>
      </c>
      <c r="O144" s="6">
        <v>4133619.45</v>
      </c>
      <c r="P144" s="6">
        <v>2044743.72</v>
      </c>
      <c r="Q144" s="6">
        <v>0</v>
      </c>
    </row>
    <row r="145" spans="1:17" x14ac:dyDescent="0.35">
      <c r="A145" s="7" t="s">
        <v>279</v>
      </c>
      <c r="B145" s="7" t="s">
        <v>280</v>
      </c>
      <c r="C145" s="3"/>
      <c r="D145" s="2"/>
      <c r="E145" s="4">
        <v>612963754.23000002</v>
      </c>
      <c r="F145" s="5">
        <v>559553723.57000005</v>
      </c>
      <c r="G145" s="6">
        <v>504948047.80000001</v>
      </c>
      <c r="H145" s="6">
        <v>454370479.43000001</v>
      </c>
      <c r="I145" s="6">
        <v>404954639.62</v>
      </c>
      <c r="J145" s="6">
        <v>351429548.73000002</v>
      </c>
      <c r="K145" s="6">
        <v>295816090.04000002</v>
      </c>
      <c r="L145" s="6">
        <v>239931337.56999999</v>
      </c>
      <c r="M145" s="6">
        <v>183310322.18000001</v>
      </c>
      <c r="N145" s="6">
        <v>136822120.55000001</v>
      </c>
      <c r="O145" s="6">
        <v>91858207.060000002</v>
      </c>
      <c r="P145" s="6">
        <v>45438747.740000002</v>
      </c>
      <c r="Q145" s="6">
        <v>508633059.44999999</v>
      </c>
    </row>
    <row r="146" spans="1:17" x14ac:dyDescent="0.35">
      <c r="A146" s="7" t="s">
        <v>281</v>
      </c>
      <c r="B146" s="7" t="s">
        <v>282</v>
      </c>
      <c r="C146" s="3"/>
      <c r="D146" s="2"/>
      <c r="E146" s="4">
        <v>37081122.25</v>
      </c>
      <c r="F146" s="5">
        <v>37066622.25</v>
      </c>
      <c r="G146" s="6">
        <v>36337642.25</v>
      </c>
      <c r="H146" s="6">
        <v>36291042.25</v>
      </c>
      <c r="I146" s="6">
        <v>36134502.25</v>
      </c>
      <c r="J146" s="6">
        <v>32699045.25</v>
      </c>
      <c r="K146" s="6">
        <v>30351865.25</v>
      </c>
      <c r="L146" s="6">
        <v>26569545.25</v>
      </c>
      <c r="M146" s="6">
        <v>25318074</v>
      </c>
      <c r="N146" s="6">
        <v>20035694</v>
      </c>
      <c r="O146" s="6">
        <v>18775604</v>
      </c>
      <c r="P146" s="6">
        <v>15086233</v>
      </c>
      <c r="Q146" s="6">
        <v>28155349</v>
      </c>
    </row>
    <row r="147" spans="1:17" x14ac:dyDescent="0.35">
      <c r="A147" s="7" t="s">
        <v>283</v>
      </c>
      <c r="B147" s="7" t="s">
        <v>284</v>
      </c>
      <c r="C147" s="3"/>
      <c r="D147" s="2"/>
      <c r="E147" s="4">
        <v>13385</v>
      </c>
      <c r="F147" s="5">
        <v>5000</v>
      </c>
      <c r="G147" s="6">
        <v>5000</v>
      </c>
      <c r="H147" s="6">
        <v>5000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25750</v>
      </c>
    </row>
    <row r="148" spans="1:17" x14ac:dyDescent="0.35">
      <c r="A148" s="7" t="s">
        <v>285</v>
      </c>
      <c r="B148" s="7" t="s">
        <v>286</v>
      </c>
      <c r="C148" s="3"/>
      <c r="D148" s="2"/>
      <c r="E148" s="4">
        <v>226100</v>
      </c>
      <c r="F148" s="5">
        <v>209300</v>
      </c>
      <c r="G148" s="6">
        <v>209300</v>
      </c>
      <c r="H148" s="6">
        <v>209300</v>
      </c>
      <c r="I148" s="6">
        <v>209300</v>
      </c>
      <c r="J148" s="6">
        <v>187000</v>
      </c>
      <c r="K148" s="6">
        <v>187000</v>
      </c>
      <c r="L148" s="6">
        <v>187000</v>
      </c>
      <c r="M148" s="6">
        <v>187000</v>
      </c>
      <c r="N148" s="6">
        <v>176000</v>
      </c>
      <c r="O148" s="6">
        <v>176000</v>
      </c>
      <c r="P148" s="6">
        <v>0</v>
      </c>
      <c r="Q148" s="6">
        <v>283410</v>
      </c>
    </row>
    <row r="149" spans="1:17" x14ac:dyDescent="0.35">
      <c r="A149" s="7" t="s">
        <v>287</v>
      </c>
      <c r="B149" s="7" t="s">
        <v>288</v>
      </c>
      <c r="C149" s="3"/>
      <c r="D149" s="2"/>
      <c r="E149" s="4">
        <v>24570</v>
      </c>
      <c r="F149" s="5">
        <v>24570</v>
      </c>
      <c r="G149" s="6">
        <v>24570</v>
      </c>
      <c r="H149" s="6">
        <v>24570</v>
      </c>
      <c r="I149" s="6">
        <v>24570</v>
      </c>
      <c r="J149" s="6">
        <v>21670</v>
      </c>
      <c r="K149" s="6">
        <v>21670</v>
      </c>
      <c r="L149" s="6">
        <v>21670</v>
      </c>
      <c r="M149" s="6">
        <v>17470</v>
      </c>
      <c r="N149" s="6">
        <v>17470</v>
      </c>
      <c r="O149" s="6">
        <v>8800</v>
      </c>
      <c r="P149" s="6">
        <v>2800</v>
      </c>
      <c r="Q149" s="6">
        <v>1054290</v>
      </c>
    </row>
    <row r="150" spans="1:17" x14ac:dyDescent="0.35">
      <c r="A150" s="7" t="s">
        <v>289</v>
      </c>
      <c r="B150" s="7" t="s">
        <v>290</v>
      </c>
      <c r="C150" s="3"/>
      <c r="D150" s="2"/>
      <c r="E150" s="4">
        <v>6700</v>
      </c>
      <c r="F150" s="5">
        <v>6700</v>
      </c>
      <c r="G150" s="6">
        <v>6700</v>
      </c>
      <c r="H150" s="6">
        <v>6700</v>
      </c>
      <c r="I150" s="6">
        <v>6700</v>
      </c>
      <c r="J150" s="6">
        <v>6700</v>
      </c>
      <c r="K150" s="6">
        <v>6700</v>
      </c>
      <c r="L150" s="6">
        <v>6700</v>
      </c>
      <c r="M150" s="6">
        <v>6700</v>
      </c>
      <c r="N150" s="6">
        <v>6700</v>
      </c>
      <c r="O150" s="6">
        <v>3500</v>
      </c>
      <c r="P150" s="6">
        <v>3500</v>
      </c>
      <c r="Q150" s="6">
        <v>900</v>
      </c>
    </row>
    <row r="151" spans="1:17" x14ac:dyDescent="0.35">
      <c r="A151" s="7" t="s">
        <v>291</v>
      </c>
      <c r="B151" s="7" t="s">
        <v>292</v>
      </c>
      <c r="C151" s="2"/>
      <c r="D151" s="3"/>
      <c r="E151" s="4">
        <v>730200</v>
      </c>
      <c r="F151" s="5">
        <v>722200</v>
      </c>
      <c r="G151" s="6">
        <v>709800</v>
      </c>
      <c r="H151" s="6">
        <v>709800</v>
      </c>
      <c r="I151" s="6">
        <v>705800</v>
      </c>
      <c r="J151" s="6">
        <v>699800</v>
      </c>
      <c r="K151" s="6">
        <v>699800</v>
      </c>
      <c r="L151" s="6">
        <v>699800</v>
      </c>
      <c r="M151" s="6">
        <v>508600</v>
      </c>
      <c r="N151" s="6">
        <v>3000</v>
      </c>
      <c r="O151" s="6">
        <v>3000</v>
      </c>
      <c r="P151" s="6">
        <v>0</v>
      </c>
      <c r="Q151" s="6">
        <v>1086097</v>
      </c>
    </row>
    <row r="152" spans="1:17" x14ac:dyDescent="0.35">
      <c r="A152" s="7" t="s">
        <v>293</v>
      </c>
      <c r="B152" s="7" t="s">
        <v>294</v>
      </c>
      <c r="C152" s="2"/>
      <c r="D152" s="3"/>
      <c r="E152" s="4">
        <v>2572072.75</v>
      </c>
      <c r="F152" s="5">
        <v>2537850</v>
      </c>
      <c r="G152" s="6">
        <v>1396850</v>
      </c>
      <c r="H152" s="6">
        <v>1386350</v>
      </c>
      <c r="I152" s="6">
        <v>1373750</v>
      </c>
      <c r="J152" s="6">
        <v>1188150</v>
      </c>
      <c r="K152" s="6">
        <v>1162550</v>
      </c>
      <c r="L152" s="6">
        <v>1162550</v>
      </c>
      <c r="M152" s="6">
        <v>1099550</v>
      </c>
      <c r="N152" s="6">
        <v>1099550</v>
      </c>
      <c r="O152" s="6">
        <v>169000</v>
      </c>
      <c r="P152" s="6">
        <v>153000</v>
      </c>
      <c r="Q152" s="6">
        <v>2101400</v>
      </c>
    </row>
    <row r="153" spans="1:17" x14ac:dyDescent="0.35">
      <c r="A153" s="7" t="s">
        <v>295</v>
      </c>
      <c r="B153" s="7" t="s">
        <v>296</v>
      </c>
      <c r="C153" s="2"/>
      <c r="D153" s="3"/>
      <c r="E153" s="4">
        <v>20050</v>
      </c>
      <c r="F153" s="5">
        <v>20050</v>
      </c>
      <c r="G153" s="6">
        <v>20050</v>
      </c>
      <c r="H153" s="6">
        <v>20050</v>
      </c>
      <c r="I153" s="6">
        <v>20050</v>
      </c>
      <c r="J153" s="6">
        <v>20050</v>
      </c>
      <c r="K153" s="6">
        <v>17550</v>
      </c>
      <c r="L153" s="6">
        <v>17550</v>
      </c>
      <c r="M153" s="6">
        <v>17550</v>
      </c>
      <c r="N153" s="6">
        <v>5300</v>
      </c>
      <c r="O153" s="6">
        <v>2000</v>
      </c>
      <c r="P153" s="6">
        <v>0</v>
      </c>
      <c r="Q153" s="6">
        <v>10500</v>
      </c>
    </row>
    <row r="154" spans="1:17" x14ac:dyDescent="0.35">
      <c r="A154" s="7" t="s">
        <v>297</v>
      </c>
      <c r="B154" s="7" t="s">
        <v>298</v>
      </c>
      <c r="C154" s="3"/>
      <c r="D154" s="2"/>
      <c r="E154" s="4">
        <v>240500</v>
      </c>
      <c r="F154" s="5">
        <v>192100</v>
      </c>
      <c r="G154" s="6">
        <v>117600</v>
      </c>
      <c r="H154" s="6">
        <v>101000</v>
      </c>
      <c r="I154" s="6">
        <v>67200</v>
      </c>
      <c r="J154" s="6">
        <v>50800</v>
      </c>
      <c r="K154" s="6">
        <v>33200</v>
      </c>
      <c r="L154" s="6">
        <v>33200</v>
      </c>
      <c r="M154" s="6">
        <v>31200</v>
      </c>
      <c r="N154" s="6">
        <v>28200</v>
      </c>
      <c r="O154" s="6">
        <v>1800</v>
      </c>
      <c r="P154" s="6">
        <v>0</v>
      </c>
      <c r="Q154" s="6">
        <v>1407620</v>
      </c>
    </row>
    <row r="155" spans="1:17" x14ac:dyDescent="0.35">
      <c r="A155" s="7" t="s">
        <v>299</v>
      </c>
      <c r="B155" s="7" t="s">
        <v>300</v>
      </c>
      <c r="C155" s="3"/>
      <c r="D155" s="2"/>
      <c r="E155" s="4">
        <v>1286750</v>
      </c>
      <c r="F155" s="5">
        <v>1038950</v>
      </c>
      <c r="G155" s="6">
        <v>1011250</v>
      </c>
      <c r="H155" s="6">
        <v>567950</v>
      </c>
      <c r="I155" s="6">
        <v>289450</v>
      </c>
      <c r="J155" s="6">
        <v>211450</v>
      </c>
      <c r="K155" s="6">
        <v>156450</v>
      </c>
      <c r="L155" s="6">
        <v>135650</v>
      </c>
      <c r="M155" s="6">
        <v>132850</v>
      </c>
      <c r="N155" s="6">
        <v>121450</v>
      </c>
      <c r="O155" s="6">
        <v>49450</v>
      </c>
      <c r="P155" s="6">
        <v>26000</v>
      </c>
      <c r="Q155" s="6">
        <v>1269842.27</v>
      </c>
    </row>
    <row r="156" spans="1:17" x14ac:dyDescent="0.35">
      <c r="A156" s="7" t="s">
        <v>301</v>
      </c>
      <c r="B156" s="7" t="s">
        <v>302</v>
      </c>
      <c r="C156" s="3"/>
      <c r="D156" s="2"/>
      <c r="E156" s="4">
        <v>2691588.91</v>
      </c>
      <c r="F156" s="5">
        <v>2591588.91</v>
      </c>
      <c r="G156" s="6">
        <v>2323588.91</v>
      </c>
      <c r="H156" s="6">
        <v>3162088.91</v>
      </c>
      <c r="I156" s="6">
        <v>1520605.66</v>
      </c>
      <c r="J156" s="6">
        <v>1284605.6599999999</v>
      </c>
      <c r="K156" s="6">
        <v>1260605.6599999999</v>
      </c>
      <c r="L156" s="6">
        <v>906300</v>
      </c>
      <c r="M156" s="6">
        <v>793300</v>
      </c>
      <c r="N156" s="6">
        <v>763300</v>
      </c>
      <c r="O156" s="6">
        <v>409400</v>
      </c>
      <c r="P156" s="6">
        <v>216000</v>
      </c>
      <c r="Q156" s="6">
        <v>3753390</v>
      </c>
    </row>
    <row r="157" spans="1:17" x14ac:dyDescent="0.35">
      <c r="A157" s="7" t="s">
        <v>303</v>
      </c>
      <c r="B157" s="7" t="s">
        <v>304</v>
      </c>
      <c r="C157" s="3"/>
      <c r="D157" s="2"/>
      <c r="E157" s="4">
        <v>9656556.4800000004</v>
      </c>
      <c r="F157" s="5">
        <v>8871556.4800000004</v>
      </c>
      <c r="G157" s="6">
        <v>6904752.7699999996</v>
      </c>
      <c r="H157" s="6">
        <v>6517080.7699999996</v>
      </c>
      <c r="I157" s="6">
        <v>3422877.63</v>
      </c>
      <c r="J157" s="6">
        <v>3083778.08</v>
      </c>
      <c r="K157" s="6">
        <v>1694543.74</v>
      </c>
      <c r="L157" s="6">
        <v>1694543.74</v>
      </c>
      <c r="M157" s="6">
        <v>1587436.74</v>
      </c>
      <c r="N157" s="6">
        <v>1336264.9099999999</v>
      </c>
      <c r="O157" s="6">
        <v>1081918.05</v>
      </c>
      <c r="P157" s="6">
        <v>765785.93</v>
      </c>
      <c r="Q157" s="6">
        <v>3846904.18</v>
      </c>
    </row>
    <row r="158" spans="1:17" x14ac:dyDescent="0.35">
      <c r="A158" s="7" t="s">
        <v>305</v>
      </c>
      <c r="B158" s="7" t="s">
        <v>306</v>
      </c>
      <c r="C158" s="3"/>
      <c r="D158" s="2"/>
      <c r="E158" s="4">
        <v>1675543.54</v>
      </c>
      <c r="F158" s="5">
        <v>1675543.54</v>
      </c>
      <c r="G158" s="6">
        <v>1265373.54</v>
      </c>
      <c r="H158" s="6">
        <v>1198373.54</v>
      </c>
      <c r="I158" s="6">
        <v>880050</v>
      </c>
      <c r="J158" s="6">
        <v>611655</v>
      </c>
      <c r="K158" s="6">
        <v>431890</v>
      </c>
      <c r="L158" s="6">
        <v>354890</v>
      </c>
      <c r="M158" s="6">
        <v>243200</v>
      </c>
      <c r="N158" s="6">
        <v>236000</v>
      </c>
      <c r="O158" s="6">
        <v>82500</v>
      </c>
      <c r="P158" s="6">
        <v>45000</v>
      </c>
      <c r="Q158" s="6">
        <v>887300</v>
      </c>
    </row>
    <row r="159" spans="1:17" x14ac:dyDescent="0.35">
      <c r="A159" s="7" t="s">
        <v>307</v>
      </c>
      <c r="B159" s="7" t="s">
        <v>308</v>
      </c>
      <c r="C159" s="3"/>
      <c r="D159" s="2"/>
      <c r="E159" s="4">
        <v>11304972.25</v>
      </c>
      <c r="F159" s="5">
        <v>10311814.84</v>
      </c>
      <c r="G159" s="6">
        <v>9375324.0999999996</v>
      </c>
      <c r="H159" s="6">
        <v>8438833.3599999994</v>
      </c>
      <c r="I159" s="6">
        <v>7502342.6200000001</v>
      </c>
      <c r="J159" s="6">
        <v>6528351.8799999999</v>
      </c>
      <c r="K159" s="6">
        <v>5621027.7999999998</v>
      </c>
      <c r="L159" s="6">
        <v>4734537.05</v>
      </c>
      <c r="M159" s="6">
        <v>3787629.64</v>
      </c>
      <c r="N159" s="6">
        <v>2840722.23</v>
      </c>
      <c r="O159" s="6">
        <v>1893814.82</v>
      </c>
      <c r="P159" s="6">
        <v>946907.41</v>
      </c>
      <c r="Q159" s="6">
        <v>9936814.8499999996</v>
      </c>
    </row>
    <row r="160" spans="1:17" x14ac:dyDescent="0.35">
      <c r="A160" s="7" t="s">
        <v>309</v>
      </c>
      <c r="B160" s="7" t="s">
        <v>310</v>
      </c>
      <c r="C160" s="2"/>
      <c r="D160" s="3"/>
      <c r="E160" s="4">
        <v>0</v>
      </c>
      <c r="F160" s="5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</row>
    <row r="161" spans="1:17" x14ac:dyDescent="0.35">
      <c r="A161" s="7" t="s">
        <v>311</v>
      </c>
      <c r="B161" s="7" t="s">
        <v>312</v>
      </c>
      <c r="C161" s="3"/>
      <c r="D161" s="2"/>
      <c r="E161" s="4">
        <v>1139507.69</v>
      </c>
      <c r="F161" s="5">
        <v>1139507.69</v>
      </c>
      <c r="G161" s="6">
        <v>1139507.69</v>
      </c>
      <c r="H161" s="6">
        <v>-16210492.310000001</v>
      </c>
      <c r="I161" s="6">
        <v>-13440324.77</v>
      </c>
      <c r="J161" s="6">
        <v>-13440324.77</v>
      </c>
      <c r="K161" s="6">
        <v>-13440324.77</v>
      </c>
      <c r="L161" s="6">
        <v>5644015.5199999996</v>
      </c>
      <c r="M161" s="6">
        <v>5601915.5199999996</v>
      </c>
      <c r="N161" s="6">
        <v>5968015.0199999996</v>
      </c>
      <c r="O161" s="6">
        <v>2672195.4300000002</v>
      </c>
      <c r="P161" s="6">
        <v>1758000.84</v>
      </c>
      <c r="Q161" s="6">
        <v>26261523.859999999</v>
      </c>
    </row>
    <row r="162" spans="1:17" x14ac:dyDescent="0.35">
      <c r="A162" s="7" t="s">
        <v>313</v>
      </c>
      <c r="B162" s="7" t="s">
        <v>314</v>
      </c>
      <c r="C162" s="3"/>
      <c r="D162" s="2"/>
      <c r="E162" s="4">
        <v>681309666.53999996</v>
      </c>
      <c r="F162" s="5">
        <v>689311084.53999996</v>
      </c>
      <c r="G162" s="6">
        <v>0</v>
      </c>
      <c r="H162" s="6">
        <v>269655542.26999998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494354853</v>
      </c>
    </row>
    <row r="163" spans="1:17" x14ac:dyDescent="0.35">
      <c r="A163" s="7" t="s">
        <v>315</v>
      </c>
      <c r="B163" s="7" t="s">
        <v>316</v>
      </c>
      <c r="C163" s="3"/>
      <c r="D163" s="2"/>
      <c r="E163" s="4">
        <v>20922722.879999999</v>
      </c>
      <c r="F163" s="5">
        <v>21246678.82</v>
      </c>
      <c r="G163" s="6">
        <v>21246678.82</v>
      </c>
      <c r="H163" s="6">
        <v>21246678.82</v>
      </c>
      <c r="I163" s="6">
        <v>2741300</v>
      </c>
      <c r="J163" s="6">
        <v>2741300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40014198.520000003</v>
      </c>
    </row>
    <row r="164" spans="1:17" x14ac:dyDescent="0.35">
      <c r="A164" s="7" t="s">
        <v>317</v>
      </c>
      <c r="B164" s="7" t="s">
        <v>318</v>
      </c>
      <c r="C164" s="3"/>
      <c r="D164" s="2"/>
      <c r="E164" s="4">
        <v>-1580813244.23</v>
      </c>
      <c r="F164" s="5">
        <v>-886543458.61000001</v>
      </c>
      <c r="G164" s="6">
        <v>-576212166.75999999</v>
      </c>
      <c r="H164" s="6">
        <v>-348344519.25</v>
      </c>
      <c r="I164" s="6">
        <v>-214115414.43000001</v>
      </c>
      <c r="J164" s="6">
        <v>-201862183.52000001</v>
      </c>
      <c r="K164" s="6">
        <v>-153886268.66999999</v>
      </c>
      <c r="L164" s="6">
        <v>-176257087.74000001</v>
      </c>
      <c r="M164" s="6">
        <v>-808997231.87</v>
      </c>
      <c r="N164" s="6">
        <v>-33859832.490000002</v>
      </c>
      <c r="O164" s="6">
        <v>-72248293.129999995</v>
      </c>
      <c r="P164" s="6">
        <v>-31643092.359999999</v>
      </c>
      <c r="Q164" s="6">
        <v>-806066811.64999998</v>
      </c>
    </row>
    <row r="165" spans="1:17" x14ac:dyDescent="0.35">
      <c r="A165" s="7" t="s">
        <v>319</v>
      </c>
      <c r="B165" s="7" t="s">
        <v>320</v>
      </c>
      <c r="C165" s="3"/>
      <c r="D165" s="2"/>
      <c r="E165" s="4">
        <v>5986263.5899999999</v>
      </c>
      <c r="F165" s="5">
        <v>-933967.61</v>
      </c>
      <c r="G165" s="6">
        <v>-999280.6</v>
      </c>
      <c r="H165" s="6">
        <v>-1038969.24</v>
      </c>
      <c r="I165" s="6">
        <v>-1062246.04</v>
      </c>
      <c r="J165" s="6">
        <v>-1064610.73</v>
      </c>
      <c r="K165" s="6">
        <v>-1074880.48</v>
      </c>
      <c r="L165" s="6">
        <v>-528392.87</v>
      </c>
      <c r="M165" s="6">
        <v>1705844.11</v>
      </c>
      <c r="N165" s="6">
        <v>-515260.72</v>
      </c>
      <c r="O165" s="6">
        <v>-361615.09</v>
      </c>
      <c r="P165" s="6">
        <v>-175591.9</v>
      </c>
      <c r="Q165" s="6">
        <v>1444889.95</v>
      </c>
    </row>
    <row r="166" spans="1:17" x14ac:dyDescent="0.35">
      <c r="A166" s="7" t="s">
        <v>321</v>
      </c>
      <c r="B166" s="7" t="s">
        <v>322</v>
      </c>
      <c r="C166" s="3"/>
      <c r="D166" s="2"/>
      <c r="E166" s="4">
        <v>748789426.79999995</v>
      </c>
      <c r="F166" s="5">
        <v>417510208.63</v>
      </c>
      <c r="G166" s="6">
        <v>274745727.25999999</v>
      </c>
      <c r="H166" s="6">
        <v>163824489.25</v>
      </c>
      <c r="I166" s="6">
        <v>106409442.31</v>
      </c>
      <c r="J166" s="6">
        <v>100138583.56999999</v>
      </c>
      <c r="K166" s="6">
        <v>68243644.739999995</v>
      </c>
      <c r="L166" s="6">
        <v>77337137.390000001</v>
      </c>
      <c r="M166" s="6">
        <v>308919624.79000002</v>
      </c>
      <c r="N166" s="6">
        <v>19070191.129999999</v>
      </c>
      <c r="O166" s="6">
        <v>131866.13</v>
      </c>
      <c r="P166" s="6">
        <v>178290.45</v>
      </c>
      <c r="Q166" s="6">
        <v>312478315.23000002</v>
      </c>
    </row>
    <row r="167" spans="1:17" x14ac:dyDescent="0.35">
      <c r="A167" s="7" t="s">
        <v>323</v>
      </c>
      <c r="B167" s="7" t="s">
        <v>324</v>
      </c>
      <c r="C167" s="3"/>
      <c r="D167" s="2"/>
      <c r="E167" s="4">
        <v>3456519025.9499998</v>
      </c>
      <c r="F167" s="5">
        <v>3155881364.1900001</v>
      </c>
      <c r="G167" s="6">
        <v>2780976506.1100001</v>
      </c>
      <c r="H167" s="6">
        <v>2347100097.9400001</v>
      </c>
      <c r="I167" s="6">
        <v>1972088839.28</v>
      </c>
      <c r="J167" s="6">
        <v>1583827385.28</v>
      </c>
      <c r="K167" s="6">
        <v>1222093103.1500001</v>
      </c>
      <c r="L167" s="6">
        <v>923693363.62</v>
      </c>
      <c r="M167" s="6">
        <v>697875986.62</v>
      </c>
      <c r="N167" s="6">
        <v>469664438.56999999</v>
      </c>
      <c r="O167" s="6">
        <v>266787312.90000001</v>
      </c>
      <c r="P167" s="6">
        <v>130491361</v>
      </c>
      <c r="Q167" s="6">
        <v>1093208403.1199999</v>
      </c>
    </row>
    <row r="168" spans="1:17" x14ac:dyDescent="0.35">
      <c r="A168" s="7" t="s">
        <v>325</v>
      </c>
      <c r="B168" s="7" t="s">
        <v>326</v>
      </c>
      <c r="C168" s="3"/>
      <c r="D168" s="2"/>
      <c r="E168" s="4">
        <v>288218923.64999998</v>
      </c>
      <c r="F168" s="5">
        <v>256194598.80000001</v>
      </c>
      <c r="G168" s="6">
        <v>224170273.94999999</v>
      </c>
      <c r="H168" s="6">
        <v>192145949.09999999</v>
      </c>
      <c r="I168" s="6">
        <v>160121624.25</v>
      </c>
      <c r="J168" s="6">
        <v>128097299.40000001</v>
      </c>
      <c r="K168" s="6">
        <v>96072974.549999997</v>
      </c>
      <c r="L168" s="6">
        <v>64048649.700000003</v>
      </c>
      <c r="M168" s="6">
        <v>32024324.850000001</v>
      </c>
      <c r="N168" s="6">
        <v>0</v>
      </c>
      <c r="O168" s="6">
        <v>0</v>
      </c>
      <c r="P168" s="6">
        <v>0</v>
      </c>
      <c r="Q168" s="6">
        <v>142378497</v>
      </c>
    </row>
    <row r="169" spans="1:17" x14ac:dyDescent="0.35">
      <c r="A169" s="7" t="s">
        <v>327</v>
      </c>
      <c r="B169" s="7" t="s">
        <v>328</v>
      </c>
      <c r="C169" s="2"/>
      <c r="D169" s="3"/>
      <c r="E169" s="4">
        <v>-1246385799.3199999</v>
      </c>
      <c r="F169" s="5">
        <v>-1000604109.42</v>
      </c>
      <c r="G169" s="4">
        <v>-813563311.41999996</v>
      </c>
      <c r="H169" s="4">
        <v>-628250603.41999996</v>
      </c>
      <c r="I169" s="4">
        <v>-449315200.42000002</v>
      </c>
      <c r="J169" s="4">
        <v>-264994431.41999999</v>
      </c>
      <c r="K169" s="4">
        <v>-91937617</v>
      </c>
      <c r="L169" s="4">
        <v>-22106103</v>
      </c>
      <c r="M169" s="4">
        <v>0</v>
      </c>
      <c r="N169" s="4">
        <v>0</v>
      </c>
      <c r="O169" s="4">
        <v>0</v>
      </c>
      <c r="P169" s="4">
        <v>0</v>
      </c>
      <c r="Q169" s="6">
        <v>-288218923.61000001</v>
      </c>
    </row>
    <row r="170" spans="1:17" x14ac:dyDescent="0.35">
      <c r="A170" s="7" t="s">
        <v>329</v>
      </c>
      <c r="B170" s="7" t="s">
        <v>330</v>
      </c>
      <c r="C170" s="2"/>
      <c r="D170" s="3"/>
      <c r="E170" s="4">
        <v>4569159.3499999996</v>
      </c>
      <c r="F170" s="5">
        <v>4330059.3499999996</v>
      </c>
      <c r="G170" s="6">
        <v>3891759.35</v>
      </c>
      <c r="H170" s="6">
        <v>3430159.35</v>
      </c>
      <c r="I170" s="6">
        <v>2218990.1800000002</v>
      </c>
      <c r="J170" s="6">
        <v>2006190.18</v>
      </c>
      <c r="K170" s="6">
        <v>1575240.18</v>
      </c>
      <c r="L170" s="6">
        <v>1157025</v>
      </c>
      <c r="M170" s="6">
        <v>1009475</v>
      </c>
      <c r="N170" s="6">
        <v>844375</v>
      </c>
      <c r="O170" s="6">
        <v>685875</v>
      </c>
      <c r="P170" s="6">
        <v>314500</v>
      </c>
      <c r="Q170" s="6">
        <v>178600</v>
      </c>
    </row>
    <row r="171" spans="1:17" x14ac:dyDescent="0.35">
      <c r="A171" s="7" t="s">
        <v>331</v>
      </c>
      <c r="B171" s="7" t="s">
        <v>332</v>
      </c>
      <c r="C171" s="2"/>
      <c r="D171" s="3"/>
      <c r="E171" s="4">
        <v>1966350</v>
      </c>
      <c r="F171" s="5">
        <v>1053350</v>
      </c>
      <c r="G171" s="6">
        <v>1053350</v>
      </c>
      <c r="H171" s="6">
        <v>1053350</v>
      </c>
      <c r="I171" s="6">
        <v>1012350</v>
      </c>
      <c r="J171" s="6">
        <v>1005250</v>
      </c>
      <c r="K171" s="6">
        <v>1005250</v>
      </c>
      <c r="L171" s="6">
        <v>1005250</v>
      </c>
      <c r="M171" s="6">
        <v>1005250</v>
      </c>
      <c r="N171" s="6">
        <v>891250</v>
      </c>
      <c r="O171" s="6">
        <v>699800</v>
      </c>
      <c r="P171" s="6">
        <v>693500</v>
      </c>
      <c r="Q171" s="6">
        <v>42000</v>
      </c>
    </row>
    <row r="172" spans="1:17" x14ac:dyDescent="0.35">
      <c r="A172" s="7" t="s">
        <v>333</v>
      </c>
      <c r="B172" s="7" t="s">
        <v>334</v>
      </c>
      <c r="C172" s="2"/>
      <c r="D172" s="3"/>
      <c r="E172" s="4">
        <v>8941566.3000000007</v>
      </c>
      <c r="F172" s="5">
        <v>8213566.2999999998</v>
      </c>
      <c r="G172" s="6">
        <v>8213566.2999999998</v>
      </c>
      <c r="H172" s="6">
        <v>6371125</v>
      </c>
      <c r="I172" s="6">
        <v>6100000</v>
      </c>
      <c r="J172" s="6">
        <v>5408000</v>
      </c>
      <c r="K172" s="6">
        <v>4722000</v>
      </c>
      <c r="L172" s="6">
        <v>3325000</v>
      </c>
      <c r="M172" s="6">
        <v>3325000</v>
      </c>
      <c r="N172" s="6">
        <v>2145000</v>
      </c>
      <c r="O172" s="6">
        <v>1420000</v>
      </c>
      <c r="P172" s="6">
        <v>725000</v>
      </c>
      <c r="Q172" s="6">
        <v>8141352.0800000001</v>
      </c>
    </row>
    <row r="173" spans="1:17" x14ac:dyDescent="0.35">
      <c r="A173" s="7" t="s">
        <v>335</v>
      </c>
      <c r="B173" s="7" t="s">
        <v>336</v>
      </c>
      <c r="C173" s="2"/>
      <c r="D173" s="3"/>
      <c r="E173" s="4">
        <v>100594049.55</v>
      </c>
      <c r="F173" s="5">
        <v>93010413.189999998</v>
      </c>
      <c r="G173" s="6">
        <v>85455195.799999997</v>
      </c>
      <c r="H173" s="6">
        <v>77116148.180000007</v>
      </c>
      <c r="I173" s="6">
        <v>68497966.359999999</v>
      </c>
      <c r="J173" s="6">
        <v>59261148.18</v>
      </c>
      <c r="K173" s="6">
        <v>49986624.369999997</v>
      </c>
      <c r="L173" s="6">
        <v>42340972.200000003</v>
      </c>
      <c r="M173" s="6">
        <v>33557472.200000003</v>
      </c>
      <c r="N173" s="6">
        <v>24706996.199999999</v>
      </c>
      <c r="O173" s="6">
        <v>16120909.24</v>
      </c>
      <c r="P173" s="6">
        <v>7833095.2400000002</v>
      </c>
      <c r="Q173" s="6">
        <v>70417648.629999995</v>
      </c>
    </row>
    <row r="174" spans="1:17" x14ac:dyDescent="0.35">
      <c r="A174" s="7" t="s">
        <v>337</v>
      </c>
      <c r="B174" s="7" t="s">
        <v>338</v>
      </c>
      <c r="C174" s="2"/>
      <c r="D174" s="3"/>
      <c r="E174" s="4">
        <v>17586248.27</v>
      </c>
      <c r="F174" s="5">
        <v>16521360.390000001</v>
      </c>
      <c r="G174" s="6">
        <v>15456472.51</v>
      </c>
      <c r="H174" s="6">
        <v>14391584.630000001</v>
      </c>
      <c r="I174" s="6">
        <v>13326696.75</v>
      </c>
      <c r="J174" s="6">
        <v>12261808.869999999</v>
      </c>
      <c r="K174" s="6">
        <v>11196920.99</v>
      </c>
      <c r="L174" s="6">
        <v>2129775.7599999998</v>
      </c>
      <c r="M174" s="6">
        <v>1064887.8799999999</v>
      </c>
      <c r="N174" s="6">
        <v>0</v>
      </c>
      <c r="O174" s="6">
        <v>0</v>
      </c>
      <c r="P174" s="6">
        <v>0</v>
      </c>
      <c r="Q174" s="6">
        <v>0</v>
      </c>
    </row>
    <row r="175" spans="1:17" x14ac:dyDescent="0.35">
      <c r="A175" s="7" t="s">
        <v>339</v>
      </c>
      <c r="B175" s="7" t="s">
        <v>340</v>
      </c>
      <c r="C175" s="2"/>
      <c r="D175" s="3"/>
      <c r="E175" s="4">
        <v>15100420.65</v>
      </c>
      <c r="F175" s="5">
        <v>15070003.380000001</v>
      </c>
      <c r="G175" s="6">
        <v>13735580.49</v>
      </c>
      <c r="H175" s="6">
        <v>13089267.710000001</v>
      </c>
      <c r="I175" s="6">
        <v>12455797.369999999</v>
      </c>
      <c r="J175" s="6">
        <v>10842288.58</v>
      </c>
      <c r="K175" s="6">
        <v>10141404.51</v>
      </c>
      <c r="L175" s="6">
        <v>1895549.1</v>
      </c>
      <c r="M175" s="6">
        <v>947774.55</v>
      </c>
      <c r="N175" s="6">
        <v>0</v>
      </c>
      <c r="O175" s="6">
        <v>0</v>
      </c>
      <c r="P175" s="6">
        <v>0</v>
      </c>
      <c r="Q175" s="6">
        <v>0</v>
      </c>
    </row>
    <row r="176" spans="1:17" x14ac:dyDescent="0.35">
      <c r="A176" s="7" t="s">
        <v>341</v>
      </c>
      <c r="B176" s="7" t="s">
        <v>342</v>
      </c>
      <c r="C176" s="2"/>
      <c r="D176" s="3"/>
      <c r="E176" s="4">
        <v>38860932.299999997</v>
      </c>
      <c r="F176" s="5">
        <v>31924632.300000001</v>
      </c>
      <c r="G176" s="6">
        <v>31924632.300000001</v>
      </c>
      <c r="H176" s="6">
        <v>24809075.600000001</v>
      </c>
      <c r="I176" s="6">
        <v>24809075.600000001</v>
      </c>
      <c r="J176" s="6">
        <v>19533032.309999999</v>
      </c>
      <c r="K176" s="6">
        <v>14199657.24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</row>
    <row r="177" spans="1:17" x14ac:dyDescent="0.35">
      <c r="A177" s="7" t="s">
        <v>343</v>
      </c>
      <c r="B177" s="7" t="s">
        <v>344</v>
      </c>
      <c r="C177" s="2"/>
      <c r="D177" s="3"/>
      <c r="E177" s="4">
        <v>63174341.18</v>
      </c>
      <c r="F177" s="5">
        <v>52339612.149999999</v>
      </c>
      <c r="G177" s="6">
        <v>72960331.900000006</v>
      </c>
      <c r="H177" s="6">
        <v>65553078</v>
      </c>
      <c r="I177" s="6">
        <v>58168714</v>
      </c>
      <c r="J177" s="6">
        <v>50784350</v>
      </c>
      <c r="K177" s="6">
        <v>43399986</v>
      </c>
      <c r="L177" s="6">
        <v>36015622</v>
      </c>
      <c r="M177" s="6">
        <v>28655366</v>
      </c>
      <c r="N177" s="6">
        <v>21254817</v>
      </c>
      <c r="O177" s="6">
        <v>14169878</v>
      </c>
      <c r="P177" s="6">
        <v>7084939</v>
      </c>
      <c r="Q177" s="6">
        <v>66585937.469999999</v>
      </c>
    </row>
    <row r="178" spans="1:17" x14ac:dyDescent="0.35">
      <c r="A178" s="7" t="s">
        <v>345</v>
      </c>
      <c r="B178" s="7" t="s">
        <v>346</v>
      </c>
      <c r="C178" s="2"/>
      <c r="D178" s="3"/>
      <c r="E178" s="4">
        <v>138742783.02000001</v>
      </c>
      <c r="F178" s="5">
        <v>124418510.48999999</v>
      </c>
      <c r="G178" s="6">
        <v>109731113.34</v>
      </c>
      <c r="H178" s="6">
        <v>95563170.030000001</v>
      </c>
      <c r="I178" s="6">
        <v>81416060.030000001</v>
      </c>
      <c r="J178" s="6">
        <v>67274289.719999999</v>
      </c>
      <c r="K178" s="6">
        <v>53118053.719999999</v>
      </c>
      <c r="L178" s="6">
        <v>38328269.719999999</v>
      </c>
      <c r="M178" s="6">
        <v>23744041.140000001</v>
      </c>
      <c r="N178" s="6">
        <v>17577747.98</v>
      </c>
      <c r="O178" s="6">
        <v>11730703.99</v>
      </c>
      <c r="P178" s="6">
        <v>5867160.1600000001</v>
      </c>
      <c r="Q178" s="6">
        <v>45928183.600000001</v>
      </c>
    </row>
    <row r="179" spans="1:17" x14ac:dyDescent="0.35">
      <c r="A179" s="7" t="s">
        <v>347</v>
      </c>
      <c r="B179" s="7" t="s">
        <v>348</v>
      </c>
      <c r="C179" s="3"/>
      <c r="D179" s="2"/>
      <c r="E179" s="4">
        <v>29333124.48</v>
      </c>
      <c r="F179" s="5">
        <v>27190646.710000001</v>
      </c>
      <c r="G179" s="6">
        <v>22058838.609999999</v>
      </c>
      <c r="H179" s="6">
        <v>19885761</v>
      </c>
      <c r="I179" s="6">
        <v>17724767</v>
      </c>
      <c r="J179" s="6">
        <v>15563773</v>
      </c>
      <c r="K179" s="6">
        <v>13350789</v>
      </c>
      <c r="L179" s="6">
        <v>11126041</v>
      </c>
      <c r="M179" s="6">
        <v>8896043</v>
      </c>
      <c r="N179" s="6">
        <v>6677029</v>
      </c>
      <c r="O179" s="6">
        <v>4450347</v>
      </c>
      <c r="P179" s="6">
        <v>2225415</v>
      </c>
      <c r="Q179" s="6">
        <v>25261839</v>
      </c>
    </row>
    <row r="180" spans="1:17" x14ac:dyDescent="0.35">
      <c r="A180" s="7" t="s">
        <v>349</v>
      </c>
      <c r="B180" s="7" t="s">
        <v>350</v>
      </c>
      <c r="C180" s="3"/>
      <c r="D180" s="2"/>
      <c r="E180" s="4">
        <v>9773873.9100000001</v>
      </c>
      <c r="F180" s="5">
        <v>8840954.4900000002</v>
      </c>
      <c r="G180" s="6">
        <v>4212908.08</v>
      </c>
      <c r="H180" s="6">
        <v>3772384</v>
      </c>
      <c r="I180" s="6">
        <v>3331860</v>
      </c>
      <c r="J180" s="6">
        <v>2891336</v>
      </c>
      <c r="K180" s="6">
        <v>2471812</v>
      </c>
      <c r="L180" s="6">
        <v>2052288</v>
      </c>
      <c r="M180" s="6">
        <v>1632764</v>
      </c>
      <c r="N180" s="6">
        <v>1213240</v>
      </c>
      <c r="O180" s="6">
        <v>793716</v>
      </c>
      <c r="P180" s="6">
        <v>396858</v>
      </c>
      <c r="Q180" s="6">
        <v>4359515.0199999996</v>
      </c>
    </row>
    <row r="181" spans="1:17" x14ac:dyDescent="0.35">
      <c r="A181" s="7" t="s">
        <v>351</v>
      </c>
      <c r="B181" s="7" t="s">
        <v>352</v>
      </c>
      <c r="C181" s="3"/>
      <c r="D181" s="2"/>
      <c r="E181" s="4">
        <v>149153853.80000001</v>
      </c>
      <c r="F181" s="5">
        <v>134018108.08</v>
      </c>
      <c r="G181" s="6">
        <v>120201686.41</v>
      </c>
      <c r="H181" s="6">
        <v>106590935</v>
      </c>
      <c r="I181" s="6">
        <v>93332023</v>
      </c>
      <c r="J181" s="6">
        <v>80423145</v>
      </c>
      <c r="K181" s="6">
        <v>67864061</v>
      </c>
      <c r="L181" s="6">
        <v>55670396</v>
      </c>
      <c r="M181" s="6">
        <v>43855440</v>
      </c>
      <c r="N181" s="6">
        <v>32381995</v>
      </c>
      <c r="O181" s="6">
        <v>21269784</v>
      </c>
      <c r="P181" s="6">
        <v>10473005</v>
      </c>
      <c r="Q181" s="6">
        <v>86967499.769999996</v>
      </c>
    </row>
    <row r="182" spans="1:17" x14ac:dyDescent="0.35">
      <c r="A182" s="7" t="s">
        <v>353</v>
      </c>
      <c r="B182" s="7" t="s">
        <v>354</v>
      </c>
      <c r="C182" s="3"/>
      <c r="D182" s="2"/>
      <c r="E182" s="4">
        <v>34727134.850000001</v>
      </c>
      <c r="F182" s="5">
        <v>32499652.52</v>
      </c>
      <c r="G182" s="6">
        <v>12461064.82</v>
      </c>
      <c r="H182" s="6">
        <v>11116960</v>
      </c>
      <c r="I182" s="6">
        <v>9838250</v>
      </c>
      <c r="J182" s="6">
        <v>8557380</v>
      </c>
      <c r="K182" s="6">
        <v>7276351</v>
      </c>
      <c r="L182" s="6">
        <v>6039874</v>
      </c>
      <c r="M182" s="6">
        <v>4803397</v>
      </c>
      <c r="N182" s="6">
        <v>3602829</v>
      </c>
      <c r="O182" s="6">
        <v>2401886</v>
      </c>
      <c r="P182" s="6">
        <v>1200943</v>
      </c>
      <c r="Q182" s="6">
        <v>12856909</v>
      </c>
    </row>
    <row r="183" spans="1:17" x14ac:dyDescent="0.35">
      <c r="A183" s="7" t="s">
        <v>355</v>
      </c>
      <c r="B183" s="7" t="s">
        <v>356</v>
      </c>
      <c r="C183" s="3"/>
      <c r="D183" s="2"/>
      <c r="E183" s="4">
        <v>62592897.600000001</v>
      </c>
      <c r="F183" s="5">
        <v>55219812.990000002</v>
      </c>
      <c r="G183" s="6">
        <v>49663757.299999997</v>
      </c>
      <c r="H183" s="6">
        <v>44915660</v>
      </c>
      <c r="I183" s="6">
        <v>40113911</v>
      </c>
      <c r="J183" s="6">
        <v>35291329</v>
      </c>
      <c r="K183" s="6">
        <v>30468747</v>
      </c>
      <c r="L183" s="6">
        <v>25646165</v>
      </c>
      <c r="M183" s="6">
        <v>20516932</v>
      </c>
      <c r="N183" s="6">
        <v>15387699</v>
      </c>
      <c r="O183" s="6">
        <v>10258466</v>
      </c>
      <c r="P183" s="6">
        <v>5129233</v>
      </c>
      <c r="Q183" s="6">
        <v>33121550.989999998</v>
      </c>
    </row>
    <row r="184" spans="1:17" x14ac:dyDescent="0.35">
      <c r="A184" s="7" t="s">
        <v>357</v>
      </c>
      <c r="B184" s="7" t="s">
        <v>358</v>
      </c>
      <c r="C184" s="3"/>
      <c r="D184" s="2"/>
      <c r="E184" s="4">
        <v>181216713.27000001</v>
      </c>
      <c r="F184" s="5">
        <v>163217561.97999999</v>
      </c>
      <c r="G184" s="6">
        <v>136807568.78999999</v>
      </c>
      <c r="H184" s="6">
        <v>122715068.8</v>
      </c>
      <c r="I184" s="6">
        <v>108622568.81</v>
      </c>
      <c r="J184" s="6">
        <v>94642530.689999998</v>
      </c>
      <c r="K184" s="6">
        <v>80774964.829999998</v>
      </c>
      <c r="L184" s="6">
        <v>66907398.969999999</v>
      </c>
      <c r="M184" s="6">
        <v>53239765.329999998</v>
      </c>
      <c r="N184" s="6">
        <v>31181224.140000001</v>
      </c>
      <c r="O184" s="6">
        <v>20787482.760000002</v>
      </c>
      <c r="P184" s="6">
        <v>10393741.380000001</v>
      </c>
      <c r="Q184" s="6">
        <v>63134366.899999999</v>
      </c>
    </row>
    <row r="185" spans="1:17" x14ac:dyDescent="0.35">
      <c r="A185" s="7" t="s">
        <v>359</v>
      </c>
      <c r="B185" s="7" t="s">
        <v>360</v>
      </c>
      <c r="C185" s="3"/>
      <c r="D185" s="2"/>
      <c r="E185" s="4">
        <v>9507495.6300000008</v>
      </c>
      <c r="F185" s="5">
        <v>8098329.5899999999</v>
      </c>
      <c r="G185" s="6">
        <v>6689163.5499999998</v>
      </c>
      <c r="H185" s="6">
        <v>5279997.51</v>
      </c>
      <c r="I185" s="6">
        <v>3870831.47</v>
      </c>
      <c r="J185" s="6">
        <v>2461665.4300000002</v>
      </c>
      <c r="K185" s="6">
        <v>1052499.3899999999</v>
      </c>
      <c r="L185" s="6">
        <v>701666.26</v>
      </c>
      <c r="M185" s="6">
        <v>350833.13</v>
      </c>
      <c r="N185" s="6">
        <v>0</v>
      </c>
      <c r="O185" s="6">
        <v>0</v>
      </c>
      <c r="P185" s="6">
        <v>0</v>
      </c>
      <c r="Q185" s="6">
        <v>0</v>
      </c>
    </row>
    <row r="186" spans="1:17" x14ac:dyDescent="0.35">
      <c r="A186" s="7" t="s">
        <v>361</v>
      </c>
      <c r="B186" s="7" t="s">
        <v>362</v>
      </c>
      <c r="C186" s="3"/>
      <c r="D186" s="2"/>
      <c r="E186" s="4">
        <v>-283845329.11000001</v>
      </c>
      <c r="F186" s="5">
        <v>-268709583.38999999</v>
      </c>
      <c r="G186" s="6">
        <v>-254893161.72</v>
      </c>
      <c r="H186" s="6">
        <v>-241282410.31</v>
      </c>
      <c r="I186" s="6">
        <v>-228023498.31</v>
      </c>
      <c r="J186" s="6">
        <v>-215114620.31</v>
      </c>
      <c r="K186" s="6">
        <v>-202555536.31</v>
      </c>
      <c r="L186" s="6">
        <v>-190361871.31</v>
      </c>
      <c r="M186" s="6">
        <v>-178546915.31</v>
      </c>
      <c r="N186" s="6">
        <v>-167073470.31</v>
      </c>
      <c r="O186" s="6">
        <v>-155961259.31</v>
      </c>
      <c r="P186" s="6">
        <v>-145164480.31</v>
      </c>
      <c r="Q186" s="6">
        <v>-134691475.31</v>
      </c>
    </row>
    <row r="187" spans="1:17" x14ac:dyDescent="0.35">
      <c r="A187" s="7" t="s">
        <v>363</v>
      </c>
      <c r="B187" s="7" t="s">
        <v>364</v>
      </c>
      <c r="C187" s="3"/>
      <c r="D187" s="2"/>
      <c r="E187" s="4">
        <v>-321604017.01999998</v>
      </c>
      <c r="F187" s="5">
        <v>-310769287.99000001</v>
      </c>
      <c r="G187" s="6">
        <v>-331390007.74000001</v>
      </c>
      <c r="H187" s="6">
        <v>-323982753.83999997</v>
      </c>
      <c r="I187" s="6">
        <v>-316598389.83999997</v>
      </c>
      <c r="J187" s="6">
        <v>-309214025.83999997</v>
      </c>
      <c r="K187" s="6">
        <v>-301829661.83999997</v>
      </c>
      <c r="L187" s="6">
        <v>-294445297.83999997</v>
      </c>
      <c r="M187" s="6">
        <v>-287085041.83999997</v>
      </c>
      <c r="N187" s="6">
        <v>-279684492.83999997</v>
      </c>
      <c r="O187" s="6">
        <v>-272599553.83999997</v>
      </c>
      <c r="P187" s="6">
        <v>-265514614.84</v>
      </c>
      <c r="Q187" s="6">
        <v>-258429675.84</v>
      </c>
    </row>
    <row r="188" spans="1:17" x14ac:dyDescent="0.35">
      <c r="A188" s="7" t="s">
        <v>365</v>
      </c>
      <c r="B188" s="7" t="s">
        <v>366</v>
      </c>
      <c r="C188" s="3"/>
      <c r="D188" s="2"/>
      <c r="E188" s="4">
        <v>-196998779.78999999</v>
      </c>
      <c r="F188" s="5">
        <v>-182674507.25999999</v>
      </c>
      <c r="G188" s="6">
        <v>-168070323.47999999</v>
      </c>
      <c r="H188" s="6">
        <v>-153902380.16999999</v>
      </c>
      <c r="I188" s="6">
        <v>-139755270.16999999</v>
      </c>
      <c r="J188" s="6">
        <v>-125613499.86</v>
      </c>
      <c r="K188" s="6">
        <v>-111457263.86</v>
      </c>
      <c r="L188" s="6">
        <v>-104300379.86</v>
      </c>
      <c r="M188" s="6">
        <v>-89716151.280000001</v>
      </c>
      <c r="N188" s="6">
        <v>-83549858.120000005</v>
      </c>
      <c r="O188" s="6">
        <v>-77702814.129999995</v>
      </c>
      <c r="P188" s="6">
        <v>-71839270.299999997</v>
      </c>
      <c r="Q188" s="6">
        <v>-65972110.140000001</v>
      </c>
    </row>
    <row r="189" spans="1:17" x14ac:dyDescent="0.35">
      <c r="A189" s="7" t="s">
        <v>367</v>
      </c>
      <c r="B189" s="7" t="s">
        <v>368</v>
      </c>
      <c r="C189" s="3"/>
      <c r="D189" s="2"/>
      <c r="E189" s="4">
        <v>-67217499.670000002</v>
      </c>
      <c r="F189" s="5">
        <v>-64990017.340000004</v>
      </c>
      <c r="G189" s="6">
        <v>-44360077.119999997</v>
      </c>
      <c r="H189" s="6">
        <v>-43015972.299999997</v>
      </c>
      <c r="I189" s="6">
        <v>-41737262.299999997</v>
      </c>
      <c r="J189" s="6">
        <v>-40456392.299999997</v>
      </c>
      <c r="K189" s="6">
        <v>-39175363.299999997</v>
      </c>
      <c r="L189" s="6">
        <v>-37938886.299999997</v>
      </c>
      <c r="M189" s="6">
        <v>-36702409.299999997</v>
      </c>
      <c r="N189" s="6">
        <v>-35501841.299999997</v>
      </c>
      <c r="O189" s="6">
        <v>-34300898.299999997</v>
      </c>
      <c r="P189" s="6">
        <v>-33099955.300000001</v>
      </c>
      <c r="Q189" s="6">
        <v>-31899012.300000001</v>
      </c>
    </row>
    <row r="190" spans="1:17" x14ac:dyDescent="0.35">
      <c r="A190" s="7" t="s">
        <v>369</v>
      </c>
      <c r="B190" s="7" t="s">
        <v>370</v>
      </c>
      <c r="C190" s="3"/>
      <c r="D190" s="2"/>
      <c r="E190" s="4">
        <v>-18117875.649999999</v>
      </c>
      <c r="F190" s="5">
        <v>-17184956.23</v>
      </c>
      <c r="G190" s="6">
        <v>-12556909.82</v>
      </c>
      <c r="H190" s="6">
        <v>-12116385.74</v>
      </c>
      <c r="I190" s="6">
        <v>-11675861.74</v>
      </c>
      <c r="J190" s="6">
        <v>-11235337.74</v>
      </c>
      <c r="K190" s="6">
        <v>-10815813.74</v>
      </c>
      <c r="L190" s="6">
        <v>-10396289.74</v>
      </c>
      <c r="M190" s="6">
        <v>-9976765.7400000002</v>
      </c>
      <c r="N190" s="6">
        <v>-9557241.7400000002</v>
      </c>
      <c r="O190" s="6">
        <v>-9137717.7400000002</v>
      </c>
      <c r="P190" s="6">
        <v>-8740859.7400000002</v>
      </c>
      <c r="Q190" s="6">
        <v>-8344001.7400000002</v>
      </c>
    </row>
    <row r="191" spans="1:17" x14ac:dyDescent="0.35">
      <c r="A191" s="7" t="s">
        <v>371</v>
      </c>
      <c r="B191" s="7" t="s">
        <v>372</v>
      </c>
      <c r="C191" s="3"/>
      <c r="D191" s="2"/>
      <c r="E191" s="4">
        <v>0</v>
      </c>
      <c r="F191" s="5">
        <v>0</v>
      </c>
      <c r="G191" s="6">
        <v>-591352.52</v>
      </c>
      <c r="H191" s="6">
        <v>-591352.52</v>
      </c>
      <c r="I191" s="6">
        <v>-591352.52</v>
      </c>
      <c r="J191" s="6">
        <v>-591352.52</v>
      </c>
      <c r="K191" s="6">
        <v>-591352.52</v>
      </c>
      <c r="L191" s="6">
        <v>-591352.52</v>
      </c>
      <c r="M191" s="6">
        <v>-591352.52</v>
      </c>
      <c r="N191" s="6">
        <v>-591352.52</v>
      </c>
      <c r="O191" s="6">
        <v>-591352.52</v>
      </c>
      <c r="P191" s="6">
        <v>-591352.52</v>
      </c>
      <c r="Q191" s="6">
        <v>-591352.52</v>
      </c>
    </row>
    <row r="192" spans="1:17" x14ac:dyDescent="0.35">
      <c r="A192" s="7" t="s">
        <v>373</v>
      </c>
      <c r="B192" s="7" t="s">
        <v>374</v>
      </c>
      <c r="C192" s="3"/>
      <c r="D192" s="2"/>
      <c r="E192" s="4">
        <v>-89186250.519999996</v>
      </c>
      <c r="F192" s="5">
        <v>-87043772.75</v>
      </c>
      <c r="G192" s="6">
        <v>-81911964.650000006</v>
      </c>
      <c r="H192" s="6">
        <v>-79738887.040000007</v>
      </c>
      <c r="I192" s="6">
        <v>-77577893.040000007</v>
      </c>
      <c r="J192" s="6">
        <v>-75416899.040000007</v>
      </c>
      <c r="K192" s="6">
        <v>-73203915.040000007</v>
      </c>
      <c r="L192" s="6">
        <v>-70979167.040000007</v>
      </c>
      <c r="M192" s="6">
        <v>-68749169.040000007</v>
      </c>
      <c r="N192" s="6">
        <v>-66530155.039999999</v>
      </c>
      <c r="O192" s="6">
        <v>-64303473.039999999</v>
      </c>
      <c r="P192" s="6">
        <v>-62078541.039999999</v>
      </c>
      <c r="Q192" s="6">
        <v>-59853126.039999999</v>
      </c>
    </row>
    <row r="193" spans="1:17" x14ac:dyDescent="0.35">
      <c r="A193" s="7" t="s">
        <v>375</v>
      </c>
      <c r="B193" s="7" t="s">
        <v>376</v>
      </c>
      <c r="C193" s="3"/>
      <c r="D193" s="2"/>
      <c r="E193" s="4">
        <v>-158634663.58000001</v>
      </c>
      <c r="F193" s="5">
        <v>-151261578.97</v>
      </c>
      <c r="G193" s="6">
        <v>-145705523.28</v>
      </c>
      <c r="H193" s="6">
        <v>-140957425.97999999</v>
      </c>
      <c r="I193" s="6">
        <v>-136155676.97999999</v>
      </c>
      <c r="J193" s="6">
        <v>-131333094.98</v>
      </c>
      <c r="K193" s="6">
        <v>-126510512.98</v>
      </c>
      <c r="L193" s="6">
        <v>-121687930.98</v>
      </c>
      <c r="M193" s="6">
        <v>-116558697.98</v>
      </c>
      <c r="N193" s="6">
        <v>-111429464.98</v>
      </c>
      <c r="O193" s="6">
        <v>-106300231.98</v>
      </c>
      <c r="P193" s="6">
        <v>-101170998.98</v>
      </c>
      <c r="Q193" s="6">
        <v>-96041765.980000004</v>
      </c>
    </row>
    <row r="194" spans="1:17" x14ac:dyDescent="0.35">
      <c r="A194" s="7" t="s">
        <v>377</v>
      </c>
      <c r="B194" s="7" t="s">
        <v>378</v>
      </c>
      <c r="C194" s="3"/>
      <c r="D194" s="2"/>
      <c r="E194" s="4">
        <v>-263590693.21000001</v>
      </c>
      <c r="F194" s="5">
        <v>-283615725.92000002</v>
      </c>
      <c r="G194" s="6">
        <v>-257205732.72999999</v>
      </c>
      <c r="H194" s="6">
        <v>-243113232.74000001</v>
      </c>
      <c r="I194" s="6">
        <v>-229020732.75</v>
      </c>
      <c r="J194" s="6">
        <v>-215040694.63</v>
      </c>
      <c r="K194" s="6">
        <v>-201173128.77000001</v>
      </c>
      <c r="L194" s="6">
        <v>-187305562.91</v>
      </c>
      <c r="M194" s="6">
        <v>-173637929.27000001</v>
      </c>
      <c r="N194" s="6">
        <v>-151579388.08000001</v>
      </c>
      <c r="O194" s="6">
        <v>-141185646.69999999</v>
      </c>
      <c r="P194" s="6">
        <v>-130791905.31999999</v>
      </c>
      <c r="Q194" s="6">
        <v>-120398163.94</v>
      </c>
    </row>
    <row r="195" spans="1:17" x14ac:dyDescent="0.35">
      <c r="A195" s="7" t="s">
        <v>379</v>
      </c>
      <c r="B195" s="7" t="s">
        <v>380</v>
      </c>
      <c r="C195" s="3"/>
      <c r="D195" s="2"/>
      <c r="E195" s="4">
        <v>-9507495.6300000008</v>
      </c>
      <c r="F195" s="5">
        <v>-8098329.5899999999</v>
      </c>
      <c r="G195" s="6">
        <v>-6689163.5499999998</v>
      </c>
      <c r="H195" s="6">
        <v>-5279997.51</v>
      </c>
      <c r="I195" s="6">
        <v>-3870831.47</v>
      </c>
      <c r="J195" s="6">
        <v>-2461665.4300000002</v>
      </c>
      <c r="K195" s="6">
        <v>-1052499.3899999999</v>
      </c>
      <c r="L195" s="6">
        <v>-701666.26</v>
      </c>
      <c r="M195" s="6">
        <v>-350833.13</v>
      </c>
      <c r="N195" s="6">
        <v>0</v>
      </c>
      <c r="O195" s="6">
        <v>0</v>
      </c>
      <c r="P195" s="6">
        <v>0</v>
      </c>
      <c r="Q195" s="6">
        <v>0</v>
      </c>
    </row>
    <row r="196" spans="1:17" x14ac:dyDescent="0.35">
      <c r="A196" s="7" t="s">
        <v>381</v>
      </c>
      <c r="B196" s="7" t="s">
        <v>382</v>
      </c>
      <c r="C196" s="3"/>
      <c r="D196" s="2"/>
      <c r="E196" s="4">
        <v>1811725920.8800001</v>
      </c>
      <c r="F196" s="5">
        <v>1215245959.79</v>
      </c>
      <c r="G196" s="6">
        <v>1244789759.79</v>
      </c>
      <c r="H196" s="6">
        <v>1240944159.79</v>
      </c>
      <c r="I196" s="6">
        <v>1240944159.79</v>
      </c>
      <c r="J196" s="6">
        <v>1240944159.79</v>
      </c>
      <c r="K196" s="6">
        <v>1240944159.79</v>
      </c>
      <c r="L196" s="6">
        <v>1236894159.79</v>
      </c>
      <c r="M196" s="6">
        <v>1236894159.79</v>
      </c>
      <c r="N196" s="6">
        <v>1197409926.4400001</v>
      </c>
      <c r="O196" s="6">
        <v>1190640826.4400001</v>
      </c>
      <c r="P196" s="6">
        <v>1190640826.4400001</v>
      </c>
      <c r="Q196" s="6">
        <v>1177538826.4400001</v>
      </c>
    </row>
    <row r="197" spans="1:17" x14ac:dyDescent="0.35">
      <c r="A197" s="7" t="s">
        <v>383</v>
      </c>
      <c r="B197" s="7" t="s">
        <v>384</v>
      </c>
      <c r="C197" s="3"/>
      <c r="D197" s="2"/>
      <c r="E197" s="4">
        <v>868768221.87</v>
      </c>
      <c r="F197" s="5">
        <v>858999708.25999999</v>
      </c>
      <c r="G197" s="6">
        <v>859233168.42999995</v>
      </c>
      <c r="H197" s="6">
        <v>857983168.42999995</v>
      </c>
      <c r="I197" s="6">
        <v>857662768.42999995</v>
      </c>
      <c r="J197" s="6">
        <v>857662768.42999995</v>
      </c>
      <c r="K197" s="6">
        <v>854041591.42999995</v>
      </c>
      <c r="L197" s="6">
        <v>881767305.11000001</v>
      </c>
      <c r="M197" s="6">
        <v>376691169.60000002</v>
      </c>
      <c r="N197" s="6">
        <v>356510169.60000002</v>
      </c>
      <c r="O197" s="6">
        <v>356510169.60000002</v>
      </c>
      <c r="P197" s="6">
        <v>356510169.60000002</v>
      </c>
      <c r="Q197" s="6">
        <v>356510169.60000002</v>
      </c>
    </row>
    <row r="198" spans="1:17" x14ac:dyDescent="0.35">
      <c r="A198" s="7" t="s">
        <v>385</v>
      </c>
      <c r="B198" s="7" t="s">
        <v>386</v>
      </c>
      <c r="C198" s="3"/>
      <c r="D198" s="2"/>
      <c r="E198" s="4">
        <v>142435344.53</v>
      </c>
      <c r="F198" s="5">
        <v>132302018.28</v>
      </c>
      <c r="G198" s="6">
        <v>132302018.28</v>
      </c>
      <c r="H198" s="6">
        <v>132302018.28</v>
      </c>
      <c r="I198" s="6">
        <v>130167968.28</v>
      </c>
      <c r="J198" s="6">
        <v>130167968.28</v>
      </c>
      <c r="K198" s="6">
        <v>123752419.28</v>
      </c>
      <c r="L198" s="6">
        <v>123752419.28</v>
      </c>
      <c r="M198" s="6">
        <v>119012448.33</v>
      </c>
      <c r="N198" s="6">
        <v>119012448.33</v>
      </c>
      <c r="O198" s="6">
        <v>119012448.33</v>
      </c>
      <c r="P198" s="6">
        <v>119012448.33</v>
      </c>
      <c r="Q198" s="6">
        <v>119012448.33</v>
      </c>
    </row>
    <row r="199" spans="1:17" x14ac:dyDescent="0.35">
      <c r="A199" s="7" t="s">
        <v>387</v>
      </c>
      <c r="B199" s="7" t="s">
        <v>388</v>
      </c>
      <c r="C199" s="3"/>
      <c r="D199" s="2"/>
      <c r="E199" s="4">
        <v>55975895.009999998</v>
      </c>
      <c r="F199" s="5">
        <v>55975895.009999998</v>
      </c>
      <c r="G199" s="6">
        <v>26432095.010000002</v>
      </c>
      <c r="H199" s="6">
        <v>26432095.010000002</v>
      </c>
      <c r="I199" s="6">
        <v>26432095.010000002</v>
      </c>
      <c r="J199" s="6">
        <v>25172095.010000002</v>
      </c>
      <c r="K199" s="6">
        <v>25172095.010000002</v>
      </c>
      <c r="L199" s="6">
        <v>25172095.010000002</v>
      </c>
      <c r="M199" s="6">
        <v>25172095.010000002</v>
      </c>
      <c r="N199" s="6">
        <v>25172095.010000002</v>
      </c>
      <c r="O199" s="6">
        <v>23812095.010000002</v>
      </c>
      <c r="P199" s="6">
        <v>23812095.010000002</v>
      </c>
      <c r="Q199" s="6">
        <v>23812095.010000002</v>
      </c>
    </row>
    <row r="200" spans="1:17" x14ac:dyDescent="0.35">
      <c r="A200" s="7" t="s">
        <v>389</v>
      </c>
      <c r="B200" s="7" t="s">
        <v>390</v>
      </c>
      <c r="C200" s="3"/>
      <c r="D200" s="2"/>
      <c r="E200" s="4">
        <v>580267228.98000002</v>
      </c>
      <c r="F200" s="5">
        <v>560421091.45000005</v>
      </c>
      <c r="G200" s="6">
        <v>540068056.67999995</v>
      </c>
      <c r="H200" s="6">
        <v>520213184.63</v>
      </c>
      <c r="I200" s="6">
        <v>499105329.79000002</v>
      </c>
      <c r="J200" s="6">
        <v>479532347.72000003</v>
      </c>
      <c r="K200" s="6">
        <v>460512402.25</v>
      </c>
      <c r="L200" s="6">
        <v>441001889.88</v>
      </c>
      <c r="M200" s="6">
        <v>419238002.50999999</v>
      </c>
      <c r="N200" s="6">
        <v>401656885.25999999</v>
      </c>
      <c r="O200" s="6">
        <v>386616518.54000002</v>
      </c>
      <c r="P200" s="6">
        <v>371711833.54000002</v>
      </c>
      <c r="Q200" s="6">
        <v>356977736.54000002</v>
      </c>
    </row>
    <row r="201" spans="1:17" x14ac:dyDescent="0.35">
      <c r="A201" s="7" t="s">
        <v>391</v>
      </c>
      <c r="B201" s="7" t="s">
        <v>392</v>
      </c>
      <c r="C201" s="3"/>
      <c r="D201" s="2"/>
      <c r="E201" s="4">
        <v>148441663.96000001</v>
      </c>
      <c r="F201" s="5">
        <v>148441663.96000001</v>
      </c>
      <c r="G201" s="6">
        <v>147360663.96000001</v>
      </c>
      <c r="H201" s="6">
        <v>146635663.96000001</v>
      </c>
      <c r="I201" s="6">
        <v>146635663.96000001</v>
      </c>
      <c r="J201" s="6">
        <v>145747692.96000001</v>
      </c>
      <c r="K201" s="6">
        <v>145747692.96000001</v>
      </c>
      <c r="L201" s="6">
        <v>145612692.96000001</v>
      </c>
      <c r="M201" s="6">
        <v>145298692.96000001</v>
      </c>
      <c r="N201" s="6">
        <v>145413692.96000001</v>
      </c>
      <c r="O201" s="6">
        <v>145308692.96000001</v>
      </c>
      <c r="P201" s="6">
        <v>145193692.96000001</v>
      </c>
      <c r="Q201" s="6">
        <v>144963692.96000001</v>
      </c>
    </row>
    <row r="202" spans="1:17" x14ac:dyDescent="0.35">
      <c r="A202" s="7" t="s">
        <v>393</v>
      </c>
      <c r="B202" s="7" t="s">
        <v>394</v>
      </c>
      <c r="C202" s="3"/>
      <c r="D202" s="2"/>
      <c r="E202" s="4">
        <v>414088249.11000001</v>
      </c>
      <c r="F202" s="5">
        <v>286315588.45999998</v>
      </c>
      <c r="G202" s="6">
        <v>286315588.45999998</v>
      </c>
      <c r="H202" s="6">
        <v>286315588.45999998</v>
      </c>
      <c r="I202" s="6">
        <v>286315588.45999998</v>
      </c>
      <c r="J202" s="6">
        <v>286315588.45999998</v>
      </c>
      <c r="K202" s="6">
        <v>286315588.45999998</v>
      </c>
      <c r="L202" s="6">
        <v>286315588.45999998</v>
      </c>
      <c r="M202" s="6">
        <v>286315588.45999998</v>
      </c>
      <c r="N202" s="6">
        <v>286315588.45999998</v>
      </c>
      <c r="O202" s="6">
        <v>286315588.45999998</v>
      </c>
      <c r="P202" s="6">
        <v>286315588.45999998</v>
      </c>
      <c r="Q202" s="6">
        <v>286315588.45999998</v>
      </c>
    </row>
    <row r="203" spans="1:17" x14ac:dyDescent="0.35">
      <c r="A203" s="7" t="s">
        <v>395</v>
      </c>
      <c r="B203" s="7" t="s">
        <v>396</v>
      </c>
      <c r="C203" s="3"/>
      <c r="D203" s="2"/>
      <c r="E203" s="4">
        <v>862692903.44000006</v>
      </c>
      <c r="F203" s="5">
        <v>766896079.04999995</v>
      </c>
      <c r="G203" s="6">
        <v>698542801.22000003</v>
      </c>
      <c r="H203" s="6">
        <v>698542801.22000003</v>
      </c>
      <c r="I203" s="6">
        <v>693144451.22000003</v>
      </c>
      <c r="J203" s="6">
        <v>687745642.88999999</v>
      </c>
      <c r="K203" s="6">
        <v>687745642.88999999</v>
      </c>
      <c r="L203" s="6">
        <v>678148576.22000003</v>
      </c>
      <c r="M203" s="6">
        <v>671550592.88999999</v>
      </c>
      <c r="N203" s="6">
        <v>520996517.88</v>
      </c>
      <c r="O203" s="6">
        <v>520996517.88</v>
      </c>
      <c r="P203" s="6">
        <v>520996517.88</v>
      </c>
      <c r="Q203" s="6">
        <v>386937492.88</v>
      </c>
    </row>
    <row r="204" spans="1:17" x14ac:dyDescent="0.35">
      <c r="A204" s="7" t="s">
        <v>397</v>
      </c>
      <c r="B204" s="7" t="s">
        <v>398</v>
      </c>
      <c r="C204" s="3"/>
      <c r="D204" s="2"/>
      <c r="E204" s="4">
        <v>67640000</v>
      </c>
      <c r="F204" s="5">
        <v>67640000</v>
      </c>
      <c r="G204" s="6">
        <v>67640000</v>
      </c>
      <c r="H204" s="6">
        <v>67640000</v>
      </c>
      <c r="I204" s="6">
        <v>67640000</v>
      </c>
      <c r="J204" s="6">
        <v>67640000</v>
      </c>
      <c r="K204" s="6">
        <v>16840000</v>
      </c>
      <c r="L204" s="6">
        <v>16840000</v>
      </c>
      <c r="M204" s="6">
        <v>16840000</v>
      </c>
      <c r="N204" s="6">
        <v>0</v>
      </c>
      <c r="O204" s="6">
        <v>0</v>
      </c>
      <c r="P204" s="6">
        <v>0</v>
      </c>
      <c r="Q204" s="6">
        <v>0</v>
      </c>
    </row>
    <row r="205" spans="1:17" x14ac:dyDescent="0.35">
      <c r="A205" s="7" t="s">
        <v>399</v>
      </c>
      <c r="B205" s="7" t="s">
        <v>400</v>
      </c>
      <c r="C205" s="3"/>
      <c r="D205" s="2"/>
      <c r="E205" s="4">
        <v>8676165</v>
      </c>
      <c r="F205" s="5">
        <v>8676165</v>
      </c>
      <c r="G205" s="6">
        <v>8676165</v>
      </c>
      <c r="H205" s="6">
        <v>8676165</v>
      </c>
      <c r="I205" s="6">
        <v>8676165</v>
      </c>
      <c r="J205" s="6">
        <v>8676165</v>
      </c>
      <c r="K205" s="6">
        <v>8676165</v>
      </c>
      <c r="L205" s="6">
        <v>8676165</v>
      </c>
      <c r="M205" s="6">
        <v>8676165</v>
      </c>
      <c r="N205" s="6">
        <v>8676165</v>
      </c>
      <c r="O205" s="6">
        <v>8676165</v>
      </c>
      <c r="P205" s="6">
        <v>8676165</v>
      </c>
      <c r="Q205" s="6">
        <v>8676165</v>
      </c>
    </row>
    <row r="206" spans="1:17" x14ac:dyDescent="0.35">
      <c r="A206" s="7" t="s">
        <v>401</v>
      </c>
      <c r="B206" s="7" t="s">
        <v>402</v>
      </c>
      <c r="C206" s="3"/>
      <c r="D206" s="2"/>
      <c r="E206" s="4">
        <v>7295674.1399999997</v>
      </c>
      <c r="F206" s="5">
        <v>22856366.18</v>
      </c>
      <c r="G206" s="6">
        <v>20226239.66</v>
      </c>
      <c r="H206" s="6">
        <v>13477304.109999999</v>
      </c>
      <c r="I206" s="6">
        <v>2462000</v>
      </c>
      <c r="J206" s="6">
        <v>2566000</v>
      </c>
      <c r="K206" s="6">
        <v>10066000</v>
      </c>
      <c r="L206" s="6">
        <v>1542250</v>
      </c>
      <c r="M206" s="6">
        <v>1718250</v>
      </c>
      <c r="N206" s="6">
        <v>42705897.350000001</v>
      </c>
      <c r="O206" s="6">
        <v>39052698.950000003</v>
      </c>
      <c r="P206" s="6">
        <v>38270698.950000003</v>
      </c>
      <c r="Q206" s="6">
        <v>37846698.950000003</v>
      </c>
    </row>
    <row r="207" spans="1:17" x14ac:dyDescent="0.35">
      <c r="A207" s="7" t="s">
        <v>403</v>
      </c>
      <c r="B207" s="7" t="s">
        <v>404</v>
      </c>
      <c r="C207" s="3"/>
      <c r="D207" s="2"/>
      <c r="E207" s="4">
        <v>0</v>
      </c>
      <c r="F207" s="5">
        <v>2471936142.4000001</v>
      </c>
      <c r="G207" s="6">
        <v>2442812187.0900002</v>
      </c>
      <c r="H207" s="6">
        <v>2421448568.9200001</v>
      </c>
      <c r="I207" s="6">
        <v>2408919125.1500001</v>
      </c>
      <c r="J207" s="6">
        <v>2407646261.6999998</v>
      </c>
      <c r="K207" s="6">
        <v>3233846002.7399998</v>
      </c>
      <c r="L207" s="6">
        <v>832646239.66999996</v>
      </c>
      <c r="M207" s="6">
        <v>0</v>
      </c>
      <c r="N207" s="6">
        <v>0</v>
      </c>
      <c r="O207" s="6">
        <v>179426714.68000001</v>
      </c>
      <c r="P207" s="6">
        <v>179434141.90000001</v>
      </c>
      <c r="Q207" s="6">
        <v>179048000.63</v>
      </c>
    </row>
    <row r="208" spans="1:17" x14ac:dyDescent="0.35">
      <c r="A208" s="7" t="s">
        <v>405</v>
      </c>
      <c r="B208" s="7" t="s">
        <v>406</v>
      </c>
      <c r="C208" s="3"/>
      <c r="D208" s="2"/>
      <c r="E208" s="4">
        <v>22087788.829999998</v>
      </c>
      <c r="F208" s="5">
        <v>22394894.390000001</v>
      </c>
      <c r="G208" s="6">
        <v>22794383.48</v>
      </c>
      <c r="H208" s="6">
        <v>23213363.699999999</v>
      </c>
      <c r="I208" s="6">
        <v>22870332.059999999</v>
      </c>
      <c r="J208" s="6">
        <v>24023046.640000001</v>
      </c>
      <c r="K208" s="6">
        <v>23868338.66</v>
      </c>
      <c r="L208" s="6">
        <v>24518280.100000001</v>
      </c>
      <c r="M208" s="6">
        <v>24383383.379999999</v>
      </c>
      <c r="N208" s="6">
        <v>24061476.93</v>
      </c>
      <c r="O208" s="6">
        <v>24763054.829999998</v>
      </c>
      <c r="P208" s="6">
        <v>24749274.670000002</v>
      </c>
      <c r="Q208" s="6">
        <v>25232441.420000002</v>
      </c>
    </row>
    <row r="209" spans="1:17" x14ac:dyDescent="0.35">
      <c r="A209" s="7" t="s">
        <v>407</v>
      </c>
      <c r="B209" s="7" t="s">
        <v>408</v>
      </c>
      <c r="C209" s="2"/>
      <c r="D209" s="3"/>
      <c r="E209" s="4">
        <v>11440589.119999999</v>
      </c>
      <c r="F209" s="5">
        <v>11440589.119999999</v>
      </c>
      <c r="G209" s="6">
        <v>11440589.119999999</v>
      </c>
      <c r="H209" s="6">
        <v>11440589.119999999</v>
      </c>
      <c r="I209" s="6">
        <v>11440589.119999999</v>
      </c>
      <c r="J209" s="6">
        <v>11440589.119999999</v>
      </c>
      <c r="K209" s="6">
        <v>11440589.119999999</v>
      </c>
      <c r="L209" s="6">
        <v>11440589.119999999</v>
      </c>
      <c r="M209" s="6">
        <v>11440589.119999999</v>
      </c>
      <c r="N209" s="6">
        <v>11440589.119999999</v>
      </c>
      <c r="O209" s="6">
        <v>11440589.119999999</v>
      </c>
      <c r="P209" s="6">
        <v>11389358.109999999</v>
      </c>
      <c r="Q209" s="6">
        <v>11389358.109999999</v>
      </c>
    </row>
    <row r="210" spans="1:17" x14ac:dyDescent="0.35">
      <c r="A210" s="7" t="s">
        <v>409</v>
      </c>
      <c r="B210" s="7" t="s">
        <v>410</v>
      </c>
      <c r="C210" s="3"/>
      <c r="D210" s="2"/>
      <c r="E210" s="4">
        <v>26415762771.07</v>
      </c>
      <c r="F210" s="5">
        <v>23797252564.09</v>
      </c>
      <c r="G210" s="6">
        <v>22304848233.360001</v>
      </c>
      <c r="H210" s="6">
        <v>23208299987.450001</v>
      </c>
      <c r="I210" s="6">
        <v>23322728693.759998</v>
      </c>
      <c r="J210" s="6">
        <v>23038769174.119999</v>
      </c>
      <c r="K210" s="6">
        <v>22805181888.779999</v>
      </c>
      <c r="L210" s="6">
        <v>21670598406.25</v>
      </c>
      <c r="M210" s="6">
        <v>22296691836.459999</v>
      </c>
      <c r="N210" s="6">
        <v>21765373327.549999</v>
      </c>
      <c r="O210" s="6">
        <v>18523079821.18</v>
      </c>
      <c r="P210" s="6">
        <v>14553353406.74</v>
      </c>
      <c r="Q210" s="6">
        <v>13665976654.370001</v>
      </c>
    </row>
    <row r="211" spans="1:17" x14ac:dyDescent="0.35">
      <c r="A211" s="7" t="s">
        <v>411</v>
      </c>
      <c r="B211" s="7" t="s">
        <v>412</v>
      </c>
      <c r="C211" s="3"/>
      <c r="D211" s="2"/>
      <c r="E211" s="4">
        <v>2473438361.8000002</v>
      </c>
      <c r="F211" s="5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</row>
    <row r="212" spans="1:17" x14ac:dyDescent="0.35">
      <c r="A212" s="7" t="s">
        <v>413</v>
      </c>
      <c r="B212" s="7" t="s">
        <v>414</v>
      </c>
      <c r="C212" s="3"/>
      <c r="D212" s="2"/>
      <c r="E212" s="4">
        <v>479344173.11000001</v>
      </c>
      <c r="F212" s="5">
        <v>436546463.38</v>
      </c>
      <c r="G212" s="6">
        <v>312747193.41000003</v>
      </c>
      <c r="H212" s="6">
        <v>283363915.76999998</v>
      </c>
      <c r="I212" s="6">
        <v>311304122.07999998</v>
      </c>
      <c r="J212" s="6">
        <v>457402181.58999997</v>
      </c>
      <c r="K212" s="6">
        <v>541991322.63</v>
      </c>
      <c r="L212" s="6">
        <v>428560108.62</v>
      </c>
      <c r="M212" s="6">
        <v>382044561.07999998</v>
      </c>
      <c r="N212" s="6">
        <v>273606735.83999997</v>
      </c>
      <c r="O212" s="6">
        <v>301396560.57999998</v>
      </c>
      <c r="P212" s="6">
        <v>271082188.13999999</v>
      </c>
      <c r="Q212" s="6">
        <v>235552278.08000001</v>
      </c>
    </row>
    <row r="213" spans="1:17" x14ac:dyDescent="0.35">
      <c r="A213" s="7" t="s">
        <v>415</v>
      </c>
      <c r="B213" s="7" t="s">
        <v>416</v>
      </c>
      <c r="C213" s="3"/>
      <c r="D213" s="2"/>
      <c r="E213" s="4">
        <v>219941315.59999999</v>
      </c>
      <c r="F213" s="5">
        <v>49631563.969999999</v>
      </c>
      <c r="G213" s="6">
        <v>95696228.769999996</v>
      </c>
      <c r="H213" s="6">
        <v>100722007.09999999</v>
      </c>
      <c r="I213" s="6">
        <v>118382510.34</v>
      </c>
      <c r="J213" s="6">
        <v>83745089.900000006</v>
      </c>
      <c r="K213" s="6">
        <v>49197541.990000002</v>
      </c>
      <c r="L213" s="6">
        <v>786844936.01999998</v>
      </c>
      <c r="M213" s="6">
        <v>60805437.439999998</v>
      </c>
      <c r="N213" s="6">
        <v>429294436.89999998</v>
      </c>
      <c r="O213" s="6">
        <v>127563529.8</v>
      </c>
      <c r="P213" s="6">
        <v>90118227.659999996</v>
      </c>
      <c r="Q213" s="6">
        <v>40068208.600000001</v>
      </c>
    </row>
    <row r="214" spans="1:17" x14ac:dyDescent="0.35">
      <c r="A214" s="7" t="s">
        <v>417</v>
      </c>
      <c r="B214" s="7" t="s">
        <v>418</v>
      </c>
      <c r="C214" s="3"/>
      <c r="D214" s="2"/>
      <c r="E214" s="4">
        <v>36640939.219999999</v>
      </c>
      <c r="F214" s="5">
        <v>8061204.8700000001</v>
      </c>
      <c r="G214" s="6">
        <v>3747131.58</v>
      </c>
      <c r="H214" s="6">
        <v>9815289.9800000004</v>
      </c>
      <c r="I214" s="6">
        <v>12162274.220000001</v>
      </c>
      <c r="J214" s="6">
        <v>27019246.93</v>
      </c>
      <c r="K214" s="6">
        <v>1265837.45</v>
      </c>
      <c r="L214" s="6">
        <v>553619286.34000003</v>
      </c>
      <c r="M214" s="6">
        <v>568853700.87</v>
      </c>
      <c r="N214" s="6">
        <v>549828478.15999997</v>
      </c>
      <c r="O214" s="6">
        <v>34622865.18</v>
      </c>
      <c r="P214" s="6">
        <v>34624298.369999997</v>
      </c>
      <c r="Q214" s="6">
        <v>34549787.07</v>
      </c>
    </row>
    <row r="215" spans="1:17" x14ac:dyDescent="0.35">
      <c r="A215" s="7" t="s">
        <v>419</v>
      </c>
      <c r="B215" s="7" t="s">
        <v>420</v>
      </c>
      <c r="C215" s="3"/>
      <c r="D215" s="2"/>
      <c r="E215" s="4">
        <v>1047262.52</v>
      </c>
      <c r="F215" s="5">
        <v>1047262.52</v>
      </c>
      <c r="G215" s="6">
        <v>1047262.52</v>
      </c>
      <c r="H215" s="6">
        <v>1047262.52</v>
      </c>
      <c r="I215" s="6">
        <v>1047262.52</v>
      </c>
      <c r="J215" s="6">
        <v>1047262.52</v>
      </c>
      <c r="K215" s="6">
        <v>1047262.52</v>
      </c>
      <c r="L215" s="6">
        <v>1047262.52</v>
      </c>
      <c r="M215" s="6">
        <v>1047262.52</v>
      </c>
      <c r="N215" s="6">
        <v>1047262.52</v>
      </c>
      <c r="O215" s="6">
        <v>1047262.52</v>
      </c>
      <c r="P215" s="6">
        <v>993920.52</v>
      </c>
      <c r="Q215" s="6">
        <v>842602.52</v>
      </c>
    </row>
    <row r="216" spans="1:17" x14ac:dyDescent="0.35">
      <c r="A216" s="7" t="s">
        <v>421</v>
      </c>
      <c r="B216" s="7" t="s">
        <v>422</v>
      </c>
      <c r="C216" s="3"/>
      <c r="D216" s="2"/>
      <c r="E216" s="4">
        <v>26752.29</v>
      </c>
      <c r="F216" s="5">
        <v>26752.29</v>
      </c>
      <c r="G216" s="6">
        <v>26752.29</v>
      </c>
      <c r="H216" s="6">
        <v>26752.29</v>
      </c>
      <c r="I216" s="6">
        <v>26752.29</v>
      </c>
      <c r="J216" s="6">
        <v>26752.29</v>
      </c>
      <c r="K216" s="6">
        <v>26752.29</v>
      </c>
      <c r="L216" s="6">
        <v>26752.29</v>
      </c>
      <c r="M216" s="6">
        <v>26752.29</v>
      </c>
      <c r="N216" s="6">
        <v>26752.29</v>
      </c>
      <c r="O216" s="6">
        <v>26752.29</v>
      </c>
      <c r="P216" s="6">
        <v>26752.29</v>
      </c>
      <c r="Q216" s="6">
        <v>2026752.29</v>
      </c>
    </row>
    <row r="217" spans="1:17" x14ac:dyDescent="0.35">
      <c r="A217" s="7" t="s">
        <v>423</v>
      </c>
      <c r="B217" s="7" t="s">
        <v>424</v>
      </c>
      <c r="C217" s="3"/>
      <c r="D217" s="2"/>
      <c r="E217" s="4">
        <v>257899224.66999999</v>
      </c>
      <c r="F217" s="5">
        <v>2690932930.8299999</v>
      </c>
      <c r="G217" s="6">
        <v>812343758.46000004</v>
      </c>
      <c r="H217" s="6">
        <v>148603470.22</v>
      </c>
      <c r="I217" s="6">
        <v>55653603.07</v>
      </c>
      <c r="J217" s="6">
        <v>58031031.850000001</v>
      </c>
      <c r="K217" s="6">
        <v>1542743242.26</v>
      </c>
      <c r="L217" s="6">
        <v>1974934635.1900001</v>
      </c>
      <c r="M217" s="6">
        <v>17373582.449999999</v>
      </c>
      <c r="N217" s="6">
        <v>1441279453.95</v>
      </c>
      <c r="O217" s="6">
        <v>948372788.82000005</v>
      </c>
      <c r="P217" s="6">
        <v>417540803.76999998</v>
      </c>
      <c r="Q217" s="6">
        <v>81609242.849999994</v>
      </c>
    </row>
    <row r="218" spans="1:17" x14ac:dyDescent="0.35">
      <c r="A218" s="7" t="s">
        <v>425</v>
      </c>
      <c r="B218" s="7" t="s">
        <v>426</v>
      </c>
      <c r="C218" s="3"/>
      <c r="D218" s="2"/>
      <c r="E218" s="4">
        <v>31325880.079999998</v>
      </c>
      <c r="F218" s="5">
        <v>77597247.319999993</v>
      </c>
      <c r="G218" s="6">
        <v>45624407.950000003</v>
      </c>
      <c r="H218" s="6">
        <v>266032391.83000001</v>
      </c>
      <c r="I218" s="6">
        <v>12048180.23</v>
      </c>
      <c r="J218" s="6">
        <v>20080965.260000002</v>
      </c>
      <c r="K218" s="6">
        <v>16372586.07</v>
      </c>
      <c r="L218" s="6">
        <v>82856570.390000001</v>
      </c>
      <c r="M218" s="6">
        <v>16499320.27</v>
      </c>
      <c r="N218" s="6">
        <v>82962650.299999997</v>
      </c>
      <c r="O218" s="6">
        <v>1705377279.6900001</v>
      </c>
      <c r="P218" s="6">
        <v>283750269.06</v>
      </c>
      <c r="Q218" s="6">
        <v>1229738666.9200001</v>
      </c>
    </row>
    <row r="219" spans="1:17" x14ac:dyDescent="0.35">
      <c r="A219" s="7" t="s">
        <v>427</v>
      </c>
      <c r="B219" s="7" t="s">
        <v>428</v>
      </c>
      <c r="C219" s="3"/>
      <c r="D219" s="2"/>
      <c r="E219" s="4">
        <v>131965.54</v>
      </c>
      <c r="F219" s="5">
        <v>128778.85</v>
      </c>
      <c r="G219" s="6">
        <v>127261.6</v>
      </c>
      <c r="H219" s="6">
        <v>126148.63</v>
      </c>
      <c r="I219" s="6">
        <v>125495.89</v>
      </c>
      <c r="J219" s="6">
        <v>125429.58</v>
      </c>
      <c r="K219" s="6">
        <v>125200.38</v>
      </c>
      <c r="L219" s="6">
        <v>125318</v>
      </c>
      <c r="M219" s="6">
        <v>128878.5</v>
      </c>
      <c r="N219" s="6">
        <v>124569.23</v>
      </c>
      <c r="O219" s="6">
        <v>124785.79</v>
      </c>
      <c r="P219" s="6">
        <v>124790.96</v>
      </c>
      <c r="Q219" s="6">
        <v>124522.41</v>
      </c>
    </row>
    <row r="220" spans="1:17" x14ac:dyDescent="0.35">
      <c r="A220" s="7" t="s">
        <v>429</v>
      </c>
      <c r="B220" s="7" t="s">
        <v>430</v>
      </c>
      <c r="C220" s="3"/>
      <c r="D220" s="2"/>
      <c r="E220" s="4">
        <v>32296.47</v>
      </c>
      <c r="F220" s="5">
        <v>29978.77</v>
      </c>
      <c r="G220" s="6">
        <v>29625.56</v>
      </c>
      <c r="H220" s="6">
        <v>23976.9</v>
      </c>
      <c r="I220" s="6">
        <v>23553.119999999999</v>
      </c>
      <c r="J220" s="6">
        <v>6498.86</v>
      </c>
      <c r="K220" s="6">
        <v>6486.98</v>
      </c>
      <c r="L220" s="6">
        <v>6493.07</v>
      </c>
      <c r="M220" s="6">
        <v>6677.55</v>
      </c>
      <c r="N220" s="6">
        <v>39721.5</v>
      </c>
      <c r="O220" s="6">
        <v>0</v>
      </c>
      <c r="P220" s="6">
        <v>33026964.149999999</v>
      </c>
      <c r="Q220" s="6">
        <v>39326.559999999998</v>
      </c>
    </row>
    <row r="221" spans="1:17" x14ac:dyDescent="0.35">
      <c r="A221" s="7" t="s">
        <v>431</v>
      </c>
      <c r="B221" s="7" t="s">
        <v>432</v>
      </c>
      <c r="C221" s="3"/>
      <c r="D221" s="2"/>
      <c r="E221" s="4">
        <v>800694.28</v>
      </c>
      <c r="F221" s="5">
        <v>811827.02</v>
      </c>
      <c r="G221" s="6">
        <v>826308.71</v>
      </c>
      <c r="H221" s="6">
        <v>845704.49</v>
      </c>
      <c r="I221" s="6">
        <v>833207.24</v>
      </c>
      <c r="J221" s="6">
        <v>875202.7</v>
      </c>
      <c r="K221" s="6">
        <v>869566.41</v>
      </c>
      <c r="L221" s="6">
        <v>893244.94</v>
      </c>
      <c r="M221" s="6">
        <v>888330.41</v>
      </c>
      <c r="N221" s="6">
        <v>175816.15</v>
      </c>
      <c r="O221" s="6">
        <v>180942.55</v>
      </c>
      <c r="P221" s="6">
        <v>180841.85</v>
      </c>
      <c r="Q221" s="6">
        <v>184372.33</v>
      </c>
    </row>
    <row r="222" spans="1:17" x14ac:dyDescent="0.35">
      <c r="A222" s="7" t="s">
        <v>433</v>
      </c>
      <c r="B222" s="7" t="s">
        <v>434</v>
      </c>
      <c r="C222" s="3"/>
      <c r="D222" s="2"/>
      <c r="E222" s="4">
        <v>124092.6</v>
      </c>
      <c r="F222" s="5">
        <v>124092.6</v>
      </c>
      <c r="G222" s="6">
        <v>124092.6</v>
      </c>
      <c r="H222" s="6">
        <v>124092.6</v>
      </c>
      <c r="I222" s="6">
        <v>124092.6</v>
      </c>
      <c r="J222" s="6">
        <v>124092.6</v>
      </c>
      <c r="K222" s="6">
        <v>124092.6</v>
      </c>
      <c r="L222" s="6">
        <v>124092.6</v>
      </c>
      <c r="M222" s="6">
        <v>124092.6</v>
      </c>
      <c r="N222" s="6">
        <v>124092.6</v>
      </c>
      <c r="O222" s="6">
        <v>124092.6</v>
      </c>
      <c r="P222" s="6">
        <v>124092.6</v>
      </c>
      <c r="Q222" s="6">
        <v>124092.6</v>
      </c>
    </row>
    <row r="223" spans="1:17" x14ac:dyDescent="0.35">
      <c r="A223" s="7" t="s">
        <v>435</v>
      </c>
      <c r="B223" s="7" t="s">
        <v>436</v>
      </c>
      <c r="C223" s="3"/>
      <c r="D223" s="2"/>
      <c r="E223" s="4">
        <v>294603.07</v>
      </c>
      <c r="F223" s="5">
        <v>16472329.57</v>
      </c>
      <c r="G223" s="6">
        <v>13886512.16</v>
      </c>
      <c r="H223" s="6">
        <v>12932403.52</v>
      </c>
      <c r="I223" s="6">
        <v>6375407.5199999996</v>
      </c>
      <c r="J223" s="6">
        <v>6375407.5199999996</v>
      </c>
      <c r="K223" s="6">
        <v>72965.52</v>
      </c>
      <c r="L223" s="6">
        <v>72969.52</v>
      </c>
      <c r="M223" s="6">
        <v>9072969.5199999996</v>
      </c>
      <c r="N223" s="6">
        <v>9072969.5199999996</v>
      </c>
      <c r="O223" s="6">
        <v>8731023.5199999996</v>
      </c>
      <c r="P223" s="6">
        <v>8731027.5199999996</v>
      </c>
      <c r="Q223" s="6">
        <v>28641660.52</v>
      </c>
    </row>
    <row r="224" spans="1:17" x14ac:dyDescent="0.35">
      <c r="A224" s="7" t="s">
        <v>437</v>
      </c>
      <c r="B224" s="7" t="s">
        <v>438</v>
      </c>
      <c r="C224" s="3"/>
      <c r="D224" s="2"/>
      <c r="E224" s="4">
        <v>367264.04</v>
      </c>
      <c r="F224" s="5">
        <v>358395.38</v>
      </c>
      <c r="G224" s="6">
        <v>354172.82</v>
      </c>
      <c r="H224" s="6">
        <v>351075.4</v>
      </c>
      <c r="I224" s="6">
        <v>349258.81</v>
      </c>
      <c r="J224" s="6">
        <v>349074.27</v>
      </c>
      <c r="K224" s="6">
        <v>348436.4</v>
      </c>
      <c r="L224" s="6">
        <v>348763.74</v>
      </c>
      <c r="M224" s="6">
        <v>358672.7</v>
      </c>
      <c r="N224" s="6">
        <v>346679.89</v>
      </c>
      <c r="O224" s="6">
        <v>347282.59</v>
      </c>
      <c r="P224" s="6">
        <v>347296.96</v>
      </c>
      <c r="Q224" s="6">
        <v>346549.58</v>
      </c>
    </row>
    <row r="225" spans="1:17" x14ac:dyDescent="0.35">
      <c r="A225" s="7" t="s">
        <v>439</v>
      </c>
      <c r="B225" s="7" t="s">
        <v>440</v>
      </c>
      <c r="C225" s="3"/>
      <c r="D225" s="2"/>
      <c r="E225" s="4">
        <v>8028.13</v>
      </c>
      <c r="F225" s="5">
        <v>8028.13</v>
      </c>
      <c r="G225" s="6">
        <v>8028.13</v>
      </c>
      <c r="H225" s="6">
        <v>8028.13</v>
      </c>
      <c r="I225" s="6">
        <v>8028.13</v>
      </c>
      <c r="J225" s="6">
        <v>8028.13</v>
      </c>
      <c r="K225" s="6">
        <v>8028.13</v>
      </c>
      <c r="L225" s="6">
        <v>8028.13</v>
      </c>
      <c r="M225" s="6">
        <v>8028.13</v>
      </c>
      <c r="N225" s="6">
        <v>8028.13</v>
      </c>
      <c r="O225" s="6">
        <v>8028.13</v>
      </c>
      <c r="P225" s="6">
        <v>8028.13</v>
      </c>
      <c r="Q225" s="6">
        <v>8028.13</v>
      </c>
    </row>
    <row r="226" spans="1:17" x14ac:dyDescent="0.35">
      <c r="A226" s="7" t="s">
        <v>441</v>
      </c>
      <c r="B226" s="7" t="s">
        <v>442</v>
      </c>
      <c r="C226" s="3"/>
      <c r="D226" s="2"/>
      <c r="E226" s="4">
        <v>0</v>
      </c>
      <c r="F226" s="5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</row>
    <row r="227" spans="1:17" x14ac:dyDescent="0.35">
      <c r="A227" s="7" t="s">
        <v>443</v>
      </c>
      <c r="B227" s="7" t="s">
        <v>444</v>
      </c>
      <c r="C227" s="3"/>
      <c r="D227" s="2"/>
      <c r="E227" s="4">
        <v>377.39</v>
      </c>
      <c r="F227" s="5">
        <v>127377.39</v>
      </c>
      <c r="G227" s="6">
        <v>127377.39</v>
      </c>
      <c r="H227" s="6">
        <v>127377.39</v>
      </c>
      <c r="I227" s="6">
        <v>127377.39</v>
      </c>
      <c r="J227" s="6">
        <v>127377.39</v>
      </c>
      <c r="K227" s="6">
        <v>127377.39</v>
      </c>
      <c r="L227" s="6">
        <v>127377.39</v>
      </c>
      <c r="M227" s="6">
        <v>135377.39000000001</v>
      </c>
      <c r="N227" s="6">
        <v>135377.39000000001</v>
      </c>
      <c r="O227" s="6">
        <v>127697.39</v>
      </c>
      <c r="P227" s="6">
        <v>127697.39</v>
      </c>
      <c r="Q227" s="6">
        <v>127697.39</v>
      </c>
    </row>
    <row r="228" spans="1:17" x14ac:dyDescent="0.35">
      <c r="A228" s="7" t="s">
        <v>445</v>
      </c>
      <c r="B228" s="7" t="s">
        <v>446</v>
      </c>
      <c r="C228" s="3"/>
      <c r="D228" s="2"/>
      <c r="E228" s="4">
        <v>10972.43</v>
      </c>
      <c r="F228" s="5">
        <v>10972.43</v>
      </c>
      <c r="G228" s="6">
        <v>10972.43</v>
      </c>
      <c r="H228" s="6">
        <v>10972.43</v>
      </c>
      <c r="I228" s="6">
        <v>10972.43</v>
      </c>
      <c r="J228" s="6">
        <v>10972.43</v>
      </c>
      <c r="K228" s="6">
        <v>10972.43</v>
      </c>
      <c r="L228" s="6">
        <v>10972.43</v>
      </c>
      <c r="M228" s="6">
        <v>10972.43</v>
      </c>
      <c r="N228" s="6">
        <v>10972.43</v>
      </c>
      <c r="O228" s="6">
        <v>10972.43</v>
      </c>
      <c r="P228" s="6">
        <v>10972.43</v>
      </c>
      <c r="Q228" s="6">
        <v>10972.43</v>
      </c>
    </row>
    <row r="229" spans="1:17" x14ac:dyDescent="0.35">
      <c r="A229" s="7" t="s">
        <v>447</v>
      </c>
      <c r="B229" s="7" t="s">
        <v>448</v>
      </c>
      <c r="C229" s="3"/>
      <c r="D229" s="2"/>
      <c r="E229" s="4">
        <v>726743.45</v>
      </c>
      <c r="F229" s="5">
        <v>104769225.2</v>
      </c>
      <c r="G229" s="6">
        <v>359806982.25</v>
      </c>
      <c r="H229" s="6">
        <v>242348261.30000001</v>
      </c>
      <c r="I229" s="6">
        <v>185934329.80000001</v>
      </c>
      <c r="J229" s="6">
        <v>11217331.5</v>
      </c>
      <c r="K229" s="6">
        <v>23312849.649999999</v>
      </c>
      <c r="L229" s="6">
        <v>44269096.600000001</v>
      </c>
      <c r="M229" s="6">
        <v>114363392.08</v>
      </c>
      <c r="N229" s="6">
        <v>353691499.52999997</v>
      </c>
      <c r="O229" s="6">
        <v>218128469.53</v>
      </c>
      <c r="P229" s="6">
        <v>40657596.030000001</v>
      </c>
      <c r="Q229" s="6">
        <v>201713459.22999999</v>
      </c>
    </row>
    <row r="230" spans="1:17" x14ac:dyDescent="0.35">
      <c r="A230" s="7" t="s">
        <v>449</v>
      </c>
      <c r="B230" s="7" t="s">
        <v>450</v>
      </c>
      <c r="C230" s="3"/>
      <c r="D230" s="2"/>
      <c r="E230" s="4">
        <v>49987.1</v>
      </c>
      <c r="F230" s="5">
        <v>4325.05</v>
      </c>
      <c r="G230" s="6">
        <v>4325.05</v>
      </c>
      <c r="H230" s="6">
        <v>4325.05</v>
      </c>
      <c r="I230" s="6">
        <v>4325.05</v>
      </c>
      <c r="J230" s="6">
        <v>4325.05</v>
      </c>
      <c r="K230" s="6">
        <v>4325.05</v>
      </c>
      <c r="L230" s="6">
        <v>4325.05</v>
      </c>
      <c r="M230" s="6">
        <v>4325.05</v>
      </c>
      <c r="N230" s="6">
        <v>4325.05</v>
      </c>
      <c r="O230" s="6">
        <v>4325.05</v>
      </c>
      <c r="P230" s="6">
        <v>4342.25</v>
      </c>
      <c r="Q230" s="6">
        <v>9561.25</v>
      </c>
    </row>
    <row r="231" spans="1:17" x14ac:dyDescent="0.35">
      <c r="A231" s="7" t="s">
        <v>451</v>
      </c>
      <c r="B231" s="7" t="s">
        <v>452</v>
      </c>
      <c r="C231" s="3"/>
      <c r="D231" s="2"/>
      <c r="E231" s="4">
        <v>260372.25</v>
      </c>
      <c r="F231" s="5">
        <v>254084.81</v>
      </c>
      <c r="G231" s="6">
        <v>251091.22</v>
      </c>
      <c r="H231" s="6">
        <v>248895.3</v>
      </c>
      <c r="I231" s="6">
        <v>247607.43</v>
      </c>
      <c r="J231" s="6">
        <v>247476.6</v>
      </c>
      <c r="K231" s="6">
        <v>247024.38</v>
      </c>
      <c r="L231" s="6">
        <v>247256.45</v>
      </c>
      <c r="M231" s="6">
        <v>254281.41</v>
      </c>
      <c r="N231" s="6">
        <v>245779.1</v>
      </c>
      <c r="O231" s="6">
        <v>246206.38</v>
      </c>
      <c r="P231" s="6">
        <v>246216.57</v>
      </c>
      <c r="Q231" s="6">
        <v>245686.72</v>
      </c>
    </row>
    <row r="232" spans="1:17" x14ac:dyDescent="0.35">
      <c r="A232" s="7" t="s">
        <v>453</v>
      </c>
      <c r="B232" s="7" t="s">
        <v>454</v>
      </c>
      <c r="C232" s="3"/>
      <c r="D232" s="2"/>
      <c r="E232" s="4">
        <v>96180.2</v>
      </c>
      <c r="F232" s="5">
        <v>96180.2</v>
      </c>
      <c r="G232" s="6">
        <v>96180.2</v>
      </c>
      <c r="H232" s="6">
        <v>96180.2</v>
      </c>
      <c r="I232" s="6">
        <v>96180.2</v>
      </c>
      <c r="J232" s="6">
        <v>96180.2</v>
      </c>
      <c r="K232" s="6">
        <v>96180.2</v>
      </c>
      <c r="L232" s="6">
        <v>96180.2</v>
      </c>
      <c r="M232" s="6">
        <v>96180.2</v>
      </c>
      <c r="N232" s="6">
        <v>96180.2</v>
      </c>
      <c r="O232" s="6">
        <v>96180.2</v>
      </c>
      <c r="P232" s="6">
        <v>96180.2</v>
      </c>
      <c r="Q232" s="6">
        <v>96180.2</v>
      </c>
    </row>
    <row r="233" spans="1:17" x14ac:dyDescent="0.35">
      <c r="A233" s="7" t="s">
        <v>455</v>
      </c>
      <c r="B233" s="7" t="s">
        <v>456</v>
      </c>
      <c r="C233" s="3"/>
      <c r="D233" s="2"/>
      <c r="E233" s="4">
        <v>10444.950000000001</v>
      </c>
      <c r="F233" s="5">
        <v>106253.75</v>
      </c>
      <c r="G233" s="6">
        <v>106253.75</v>
      </c>
      <c r="H233" s="6">
        <v>106253.75</v>
      </c>
      <c r="I233" s="6">
        <v>106253.75</v>
      </c>
      <c r="J233" s="6">
        <v>106253.75</v>
      </c>
      <c r="K233" s="6">
        <v>106253.75</v>
      </c>
      <c r="L233" s="6">
        <v>106253.75</v>
      </c>
      <c r="M233" s="6">
        <v>106253.75</v>
      </c>
      <c r="N233" s="6">
        <v>106253.75</v>
      </c>
      <c r="O233" s="6">
        <v>106253.75</v>
      </c>
      <c r="P233" s="6">
        <v>106253.75</v>
      </c>
      <c r="Q233" s="6">
        <v>106253.75</v>
      </c>
    </row>
    <row r="234" spans="1:17" x14ac:dyDescent="0.35">
      <c r="A234" s="7" t="s">
        <v>457</v>
      </c>
      <c r="B234" s="7" t="s">
        <v>458</v>
      </c>
      <c r="C234" s="3"/>
      <c r="D234" s="2"/>
      <c r="E234" s="4">
        <v>306977.21000000002</v>
      </c>
      <c r="F234" s="5">
        <v>311245.38</v>
      </c>
      <c r="G234" s="6">
        <v>316797.5</v>
      </c>
      <c r="H234" s="6">
        <v>324233.63</v>
      </c>
      <c r="I234" s="6">
        <v>319442.32</v>
      </c>
      <c r="J234" s="6">
        <v>335542.90999999997</v>
      </c>
      <c r="K234" s="6">
        <v>333382.02</v>
      </c>
      <c r="L234" s="6">
        <v>342460.1</v>
      </c>
      <c r="M234" s="6">
        <v>340575.93</v>
      </c>
      <c r="N234" s="6">
        <v>337760.1</v>
      </c>
      <c r="O234" s="6">
        <v>347608.42</v>
      </c>
      <c r="P234" s="6">
        <v>347414.98</v>
      </c>
      <c r="Q234" s="6">
        <v>354197.38</v>
      </c>
    </row>
    <row r="235" spans="1:17" x14ac:dyDescent="0.35">
      <c r="A235" s="7" t="s">
        <v>459</v>
      </c>
      <c r="B235" s="7" t="s">
        <v>460</v>
      </c>
      <c r="C235" s="3"/>
      <c r="D235" s="2"/>
      <c r="E235" s="4">
        <v>10237.89</v>
      </c>
      <c r="F235" s="5">
        <v>150300.24</v>
      </c>
      <c r="G235" s="6">
        <v>150300.24</v>
      </c>
      <c r="H235" s="6">
        <v>150300.24</v>
      </c>
      <c r="I235" s="6">
        <v>150300.24</v>
      </c>
      <c r="J235" s="6">
        <v>150300.24</v>
      </c>
      <c r="K235" s="6">
        <v>150300.24</v>
      </c>
      <c r="L235" s="6">
        <v>150300.24</v>
      </c>
      <c r="M235" s="6">
        <v>150300.24</v>
      </c>
      <c r="N235" s="6">
        <v>150300.24</v>
      </c>
      <c r="O235" s="6">
        <v>150300.24</v>
      </c>
      <c r="P235" s="6">
        <v>150300.24</v>
      </c>
      <c r="Q235" s="6">
        <v>150300.24</v>
      </c>
    </row>
    <row r="236" spans="1:17" x14ac:dyDescent="0.35">
      <c r="A236" s="7" t="s">
        <v>461</v>
      </c>
      <c r="B236" s="7" t="s">
        <v>462</v>
      </c>
      <c r="C236" s="3"/>
      <c r="D236" s="2"/>
      <c r="E236" s="4">
        <v>4289.0600000000004</v>
      </c>
      <c r="F236" s="5">
        <v>774351.41</v>
      </c>
      <c r="G236" s="6">
        <v>774351.41</v>
      </c>
      <c r="H236" s="6">
        <v>774351.41</v>
      </c>
      <c r="I236" s="6">
        <v>774351.41</v>
      </c>
      <c r="J236" s="6">
        <v>774351.41</v>
      </c>
      <c r="K236" s="6">
        <v>774351.41</v>
      </c>
      <c r="L236" s="6">
        <v>774351.41</v>
      </c>
      <c r="M236" s="6">
        <v>774351.41</v>
      </c>
      <c r="N236" s="6">
        <v>774351.41</v>
      </c>
      <c r="O236" s="6">
        <v>474464.3</v>
      </c>
      <c r="P236" s="6">
        <v>474464.3</v>
      </c>
      <c r="Q236" s="6">
        <v>474464.3</v>
      </c>
    </row>
    <row r="237" spans="1:17" x14ac:dyDescent="0.35">
      <c r="A237" s="7" t="s">
        <v>463</v>
      </c>
      <c r="B237" s="7" t="s">
        <v>464</v>
      </c>
      <c r="C237" s="3"/>
      <c r="D237" s="2"/>
      <c r="E237" s="4">
        <v>46138.41</v>
      </c>
      <c r="F237" s="5">
        <v>46138.41</v>
      </c>
      <c r="G237" s="6">
        <v>46138.41</v>
      </c>
      <c r="H237" s="6">
        <v>46138.41</v>
      </c>
      <c r="I237" s="6">
        <v>46138.41</v>
      </c>
      <c r="J237" s="6">
        <v>46138.41</v>
      </c>
      <c r="K237" s="6">
        <v>46138.41</v>
      </c>
      <c r="L237" s="6">
        <v>46138.41</v>
      </c>
      <c r="M237" s="6">
        <v>46138.41</v>
      </c>
      <c r="N237" s="6">
        <v>46138.41</v>
      </c>
      <c r="O237" s="6">
        <v>46138.41</v>
      </c>
      <c r="P237" s="6">
        <v>46138.41</v>
      </c>
      <c r="Q237" s="6">
        <v>46138.41</v>
      </c>
    </row>
    <row r="238" spans="1:17" x14ac:dyDescent="0.35">
      <c r="A238" s="7" t="s">
        <v>465</v>
      </c>
      <c r="B238" s="7" t="s">
        <v>466</v>
      </c>
      <c r="C238" s="3"/>
      <c r="D238" s="2"/>
      <c r="E238" s="4">
        <v>49775.519999999997</v>
      </c>
      <c r="F238" s="5">
        <v>49775.519999999997</v>
      </c>
      <c r="G238" s="6">
        <v>49775.519999999997</v>
      </c>
      <c r="H238" s="6">
        <v>49775.519999999997</v>
      </c>
      <c r="I238" s="6">
        <v>49775.519999999997</v>
      </c>
      <c r="J238" s="6">
        <v>49775.519999999997</v>
      </c>
      <c r="K238" s="6">
        <v>49775.519999999997</v>
      </c>
      <c r="L238" s="6">
        <v>49775.519999999997</v>
      </c>
      <c r="M238" s="6">
        <v>49775.519999999997</v>
      </c>
      <c r="N238" s="6">
        <v>49775.519999999997</v>
      </c>
      <c r="O238" s="6">
        <v>49775.519999999997</v>
      </c>
      <c r="P238" s="6">
        <v>49775.519999999997</v>
      </c>
      <c r="Q238" s="6">
        <v>49775.519999999997</v>
      </c>
    </row>
    <row r="239" spans="1:17" x14ac:dyDescent="0.35">
      <c r="A239" s="7" t="s">
        <v>467</v>
      </c>
      <c r="B239" s="7" t="s">
        <v>468</v>
      </c>
      <c r="C239" s="3"/>
      <c r="D239" s="2"/>
      <c r="E239" s="4">
        <v>563949.93000000005</v>
      </c>
      <c r="F239" s="5">
        <v>563949.93000000005</v>
      </c>
      <c r="G239" s="6">
        <v>563949.93000000005</v>
      </c>
      <c r="H239" s="6">
        <v>563949.93000000005</v>
      </c>
      <c r="I239" s="6">
        <v>563949.93000000005</v>
      </c>
      <c r="J239" s="6">
        <v>563949.93000000005</v>
      </c>
      <c r="K239" s="6">
        <v>563949.93000000005</v>
      </c>
      <c r="L239" s="6">
        <v>563949.93000000005</v>
      </c>
      <c r="M239" s="6">
        <v>563949.93000000005</v>
      </c>
      <c r="N239" s="6">
        <v>563949.93000000005</v>
      </c>
      <c r="O239" s="6">
        <v>563949.93000000005</v>
      </c>
      <c r="P239" s="6">
        <v>563949.93000000005</v>
      </c>
      <c r="Q239" s="6">
        <v>563949.93000000005</v>
      </c>
    </row>
    <row r="240" spans="1:17" x14ac:dyDescent="0.35">
      <c r="A240" s="7" t="s">
        <v>469</v>
      </c>
      <c r="B240" s="7" t="s">
        <v>470</v>
      </c>
      <c r="C240" s="3"/>
      <c r="D240" s="2"/>
      <c r="E240" s="4">
        <v>6585.5</v>
      </c>
      <c r="F240" s="5">
        <v>6585.5</v>
      </c>
      <c r="G240" s="6">
        <v>6585.5</v>
      </c>
      <c r="H240" s="6">
        <v>6585.5</v>
      </c>
      <c r="I240" s="6">
        <v>6585.5</v>
      </c>
      <c r="J240" s="6">
        <v>6585.5</v>
      </c>
      <c r="K240" s="6">
        <v>6585.5</v>
      </c>
      <c r="L240" s="6">
        <v>6585.5</v>
      </c>
      <c r="M240" s="6">
        <v>6585.5</v>
      </c>
      <c r="N240" s="6">
        <v>6585.5</v>
      </c>
      <c r="O240" s="6">
        <v>6585.5</v>
      </c>
      <c r="P240" s="6">
        <v>6585.5</v>
      </c>
      <c r="Q240" s="6">
        <v>6585.5</v>
      </c>
    </row>
    <row r="241" spans="1:17" x14ac:dyDescent="0.35">
      <c r="A241" s="7" t="s">
        <v>471</v>
      </c>
      <c r="B241" s="7" t="s">
        <v>472</v>
      </c>
      <c r="C241" s="3"/>
      <c r="D241" s="2"/>
      <c r="E241" s="4">
        <v>20503.009999999998</v>
      </c>
      <c r="F241" s="5">
        <v>20503.009999999998</v>
      </c>
      <c r="G241" s="6">
        <v>20503.009999999998</v>
      </c>
      <c r="H241" s="6">
        <v>20503.009999999998</v>
      </c>
      <c r="I241" s="6">
        <v>20503.009999999998</v>
      </c>
      <c r="J241" s="6">
        <v>20503.009999999998</v>
      </c>
      <c r="K241" s="6">
        <v>20503.009999999998</v>
      </c>
      <c r="L241" s="6">
        <v>20503.009999999998</v>
      </c>
      <c r="M241" s="6">
        <v>20503.009999999998</v>
      </c>
      <c r="N241" s="6">
        <v>20503.009999999998</v>
      </c>
      <c r="O241" s="6">
        <v>20503.009999999998</v>
      </c>
      <c r="P241" s="6">
        <v>20503.009999999998</v>
      </c>
      <c r="Q241" s="6">
        <v>20503.009999999998</v>
      </c>
    </row>
    <row r="242" spans="1:17" x14ac:dyDescent="0.35">
      <c r="A242" s="7" t="s">
        <v>473</v>
      </c>
      <c r="B242" s="7" t="s">
        <v>474</v>
      </c>
      <c r="C242" s="3"/>
      <c r="D242" s="2"/>
      <c r="E242" s="4">
        <v>26923.25</v>
      </c>
      <c r="F242" s="5">
        <v>26923.25</v>
      </c>
      <c r="G242" s="6">
        <v>26923.25</v>
      </c>
      <c r="H242" s="6">
        <v>26923.25</v>
      </c>
      <c r="I242" s="6">
        <v>26923.25</v>
      </c>
      <c r="J242" s="6">
        <v>26923.25</v>
      </c>
      <c r="K242" s="6">
        <v>26923.25</v>
      </c>
      <c r="L242" s="6">
        <v>26923.25</v>
      </c>
      <c r="M242" s="6">
        <v>26923.25</v>
      </c>
      <c r="N242" s="6">
        <v>26923.25</v>
      </c>
      <c r="O242" s="6">
        <v>26923.25</v>
      </c>
      <c r="P242" s="6">
        <v>26923.25</v>
      </c>
      <c r="Q242" s="6">
        <v>26923.25</v>
      </c>
    </row>
    <row r="243" spans="1:17" x14ac:dyDescent="0.35">
      <c r="A243" s="7" t="s">
        <v>475</v>
      </c>
      <c r="B243" s="7" t="s">
        <v>476</v>
      </c>
      <c r="C243" s="3"/>
      <c r="D243" s="2"/>
      <c r="E243" s="4">
        <v>1916.62</v>
      </c>
      <c r="F243" s="5">
        <v>5417726.9199999999</v>
      </c>
      <c r="G243" s="6">
        <v>5417726.9199999999</v>
      </c>
      <c r="H243" s="6">
        <v>5417726.9199999999</v>
      </c>
      <c r="I243" s="6">
        <v>5417726.9199999999</v>
      </c>
      <c r="J243" s="6">
        <v>5417726.9199999999</v>
      </c>
      <c r="K243" s="6">
        <v>5417726.9199999999</v>
      </c>
      <c r="L243" s="6">
        <v>5417748.4199999999</v>
      </c>
      <c r="M243" s="6">
        <v>5417748.4199999999</v>
      </c>
      <c r="N243" s="6">
        <v>3931830.42</v>
      </c>
      <c r="O243" s="6">
        <v>3931830.42</v>
      </c>
      <c r="P243" s="6">
        <v>3931830.42</v>
      </c>
      <c r="Q243" s="6">
        <v>3882888.42</v>
      </c>
    </row>
    <row r="244" spans="1:17" x14ac:dyDescent="0.35">
      <c r="A244" s="7" t="s">
        <v>477</v>
      </c>
      <c r="B244" s="7" t="s">
        <v>478</v>
      </c>
      <c r="C244" s="3"/>
      <c r="D244" s="2"/>
      <c r="E244" s="4">
        <v>8738.43</v>
      </c>
      <c r="F244" s="5">
        <v>419821.01</v>
      </c>
      <c r="G244" s="6">
        <v>419821.01</v>
      </c>
      <c r="H244" s="6">
        <v>419821.01</v>
      </c>
      <c r="I244" s="6">
        <v>419821.01</v>
      </c>
      <c r="J244" s="6">
        <v>419821.01</v>
      </c>
      <c r="K244" s="6">
        <v>419821.01</v>
      </c>
      <c r="L244" s="6">
        <v>60021.01</v>
      </c>
      <c r="M244" s="6">
        <v>60021.01</v>
      </c>
      <c r="N244" s="6">
        <v>60021.01</v>
      </c>
      <c r="O244" s="6">
        <v>60021.01</v>
      </c>
      <c r="P244" s="6">
        <v>60021.01</v>
      </c>
      <c r="Q244" s="6">
        <v>60021.01</v>
      </c>
    </row>
    <row r="245" spans="1:17" x14ac:dyDescent="0.35">
      <c r="A245" s="7" t="s">
        <v>479</v>
      </c>
      <c r="B245" s="7" t="s">
        <v>480</v>
      </c>
      <c r="C245" s="3"/>
      <c r="D245" s="2"/>
      <c r="E245" s="4">
        <v>6173.02</v>
      </c>
      <c r="F245" s="5">
        <v>956226.77</v>
      </c>
      <c r="G245" s="6">
        <v>956226.77</v>
      </c>
      <c r="H245" s="6">
        <v>956226.77</v>
      </c>
      <c r="I245" s="6">
        <v>956226.77</v>
      </c>
      <c r="J245" s="6">
        <v>956226.77</v>
      </c>
      <c r="K245" s="6">
        <v>956226.77</v>
      </c>
      <c r="L245" s="6">
        <v>956226.77</v>
      </c>
      <c r="M245" s="6">
        <v>956226.77</v>
      </c>
      <c r="N245" s="6">
        <v>956226.77</v>
      </c>
      <c r="O245" s="6">
        <v>956226.77</v>
      </c>
      <c r="P245" s="6">
        <v>956226.77</v>
      </c>
      <c r="Q245" s="6">
        <v>956226.77</v>
      </c>
    </row>
    <row r="246" spans="1:17" x14ac:dyDescent="0.35">
      <c r="A246" s="7" t="s">
        <v>481</v>
      </c>
      <c r="B246" s="7" t="s">
        <v>482</v>
      </c>
      <c r="C246" s="3"/>
      <c r="D246" s="2"/>
      <c r="E246" s="4">
        <v>2076336.58</v>
      </c>
      <c r="F246" s="5">
        <v>7858443.1500000004</v>
      </c>
      <c r="G246" s="6">
        <v>11576106.9</v>
      </c>
      <c r="H246" s="6">
        <v>6552211.8899999997</v>
      </c>
      <c r="I246" s="6">
        <v>7091188.2999999998</v>
      </c>
      <c r="J246" s="6">
        <v>10672237.43</v>
      </c>
      <c r="K246" s="6">
        <v>3920554.41</v>
      </c>
      <c r="L246" s="6">
        <v>8949660.8800000008</v>
      </c>
      <c r="M246" s="6">
        <v>16594179.43</v>
      </c>
      <c r="N246" s="6">
        <v>112855248.93000001</v>
      </c>
      <c r="O246" s="6">
        <v>8943247.3499999996</v>
      </c>
      <c r="P246" s="6">
        <v>8905686.0500000007</v>
      </c>
      <c r="Q246" s="6">
        <v>7865783.5199999996</v>
      </c>
    </row>
    <row r="247" spans="1:17" x14ac:dyDescent="0.35">
      <c r="A247" s="7" t="s">
        <v>483</v>
      </c>
      <c r="B247" s="7" t="s">
        <v>484</v>
      </c>
      <c r="C247" s="3"/>
      <c r="D247" s="2"/>
      <c r="E247" s="4">
        <v>2093593.23</v>
      </c>
      <c r="F247" s="5">
        <v>659071.59</v>
      </c>
      <c r="G247" s="6">
        <v>651306.51</v>
      </c>
      <c r="H247" s="6">
        <v>1785534.35</v>
      </c>
      <c r="I247" s="6">
        <v>2975193.88</v>
      </c>
      <c r="J247" s="6">
        <v>2973621.8</v>
      </c>
      <c r="K247" s="6">
        <v>2148498.69</v>
      </c>
      <c r="L247" s="6">
        <v>2506671.8199999998</v>
      </c>
      <c r="M247" s="6">
        <v>25489504.870000001</v>
      </c>
      <c r="N247" s="6">
        <v>4448506.26</v>
      </c>
      <c r="O247" s="6">
        <v>4456239.91</v>
      </c>
      <c r="P247" s="6">
        <v>8311317.1600000001</v>
      </c>
      <c r="Q247" s="6">
        <v>30149730.899999999</v>
      </c>
    </row>
    <row r="248" spans="1:17" x14ac:dyDescent="0.35">
      <c r="A248" s="7" t="s">
        <v>485</v>
      </c>
      <c r="B248" s="7" t="s">
        <v>486</v>
      </c>
      <c r="C248" s="3"/>
      <c r="D248" s="2"/>
      <c r="E248" s="4">
        <v>8573941.6600000001</v>
      </c>
      <c r="F248" s="5">
        <v>7574115.6600000001</v>
      </c>
      <c r="G248" s="6">
        <v>7574115.6600000001</v>
      </c>
      <c r="H248" s="6">
        <v>7474115.6600000001</v>
      </c>
      <c r="I248" s="6">
        <v>2474173.66</v>
      </c>
      <c r="J248" s="6">
        <v>2419239.66</v>
      </c>
      <c r="K248" s="6">
        <v>37406930.420000002</v>
      </c>
      <c r="L248" s="6">
        <v>37406938.420000002</v>
      </c>
      <c r="M248" s="6">
        <v>117493016.18000001</v>
      </c>
      <c r="N248" s="6">
        <v>207589883.94</v>
      </c>
      <c r="O248" s="6">
        <v>3808744.46</v>
      </c>
      <c r="P248" s="6">
        <v>3808764.46</v>
      </c>
      <c r="Q248" s="6">
        <v>2908976.46</v>
      </c>
    </row>
    <row r="249" spans="1:17" x14ac:dyDescent="0.35">
      <c r="A249" s="7" t="s">
        <v>487</v>
      </c>
      <c r="B249" s="7" t="s">
        <v>488</v>
      </c>
      <c r="C249" s="3"/>
      <c r="D249" s="2"/>
      <c r="E249" s="4">
        <v>41550</v>
      </c>
      <c r="F249" s="5">
        <v>41550</v>
      </c>
      <c r="G249" s="6">
        <v>41550</v>
      </c>
      <c r="H249" s="6">
        <v>41550</v>
      </c>
      <c r="I249" s="6">
        <v>41550</v>
      </c>
      <c r="J249" s="6">
        <v>41550</v>
      </c>
      <c r="K249" s="6">
        <v>41550</v>
      </c>
      <c r="L249" s="6">
        <v>41550</v>
      </c>
      <c r="M249" s="6">
        <v>41550</v>
      </c>
      <c r="N249" s="6">
        <v>41550</v>
      </c>
      <c r="O249" s="6">
        <v>41550</v>
      </c>
      <c r="P249" s="6">
        <v>41550</v>
      </c>
      <c r="Q249" s="6">
        <v>41550</v>
      </c>
    </row>
    <row r="250" spans="1:17" x14ac:dyDescent="0.35">
      <c r="A250" s="7" t="s">
        <v>489</v>
      </c>
      <c r="B250" s="7" t="s">
        <v>490</v>
      </c>
      <c r="C250" s="3"/>
      <c r="D250" s="2"/>
      <c r="E250" s="4">
        <v>1950</v>
      </c>
      <c r="F250" s="5">
        <v>1950</v>
      </c>
      <c r="G250" s="6">
        <v>1950</v>
      </c>
      <c r="H250" s="6">
        <v>1950</v>
      </c>
      <c r="I250" s="6">
        <v>1950</v>
      </c>
      <c r="J250" s="6">
        <v>1950</v>
      </c>
      <c r="K250" s="6">
        <v>1950</v>
      </c>
      <c r="L250" s="6">
        <v>1950</v>
      </c>
      <c r="M250" s="6">
        <v>1950</v>
      </c>
      <c r="N250" s="6">
        <v>20000</v>
      </c>
      <c r="O250" s="6">
        <v>20000</v>
      </c>
      <c r="P250" s="6">
        <v>0</v>
      </c>
      <c r="Q250" s="6">
        <v>0</v>
      </c>
    </row>
    <row r="251" spans="1:17" x14ac:dyDescent="0.35">
      <c r="A251" s="7" t="s">
        <v>491</v>
      </c>
      <c r="B251" s="7" t="s">
        <v>492</v>
      </c>
      <c r="C251" s="3"/>
      <c r="D251" s="2"/>
      <c r="E251" s="4">
        <v>2267.4899999999998</v>
      </c>
      <c r="F251" s="5">
        <v>57766.16</v>
      </c>
      <c r="G251" s="6">
        <v>1275051749.76</v>
      </c>
      <c r="H251" s="6">
        <v>414.26</v>
      </c>
      <c r="I251" s="6">
        <v>353.84</v>
      </c>
      <c r="J251" s="6">
        <v>353.65</v>
      </c>
      <c r="K251" s="6">
        <v>63703945.350000001</v>
      </c>
      <c r="L251" s="6">
        <v>361.65</v>
      </c>
      <c r="M251" s="6">
        <v>20896.21</v>
      </c>
      <c r="N251" s="6">
        <v>20197.509999999998</v>
      </c>
      <c r="O251" s="6">
        <v>1245036615.75</v>
      </c>
      <c r="P251" s="6">
        <v>41502707.18</v>
      </c>
      <c r="Q251" s="6">
        <v>41411609.200000003</v>
      </c>
    </row>
    <row r="252" spans="1:17" x14ac:dyDescent="0.35">
      <c r="A252" s="7" t="s">
        <v>493</v>
      </c>
      <c r="B252" s="7" t="s">
        <v>494</v>
      </c>
      <c r="C252" s="3"/>
      <c r="D252" s="2"/>
      <c r="E252" s="4">
        <v>8509.67</v>
      </c>
      <c r="F252" s="5">
        <v>8304.18</v>
      </c>
      <c r="G252" s="6">
        <v>8206.34</v>
      </c>
      <c r="H252" s="6">
        <v>8134.57</v>
      </c>
      <c r="I252" s="6">
        <v>8092.48</v>
      </c>
      <c r="J252" s="6">
        <v>8088.2</v>
      </c>
      <c r="K252" s="6">
        <v>8073.42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</row>
    <row r="253" spans="1:17" x14ac:dyDescent="0.35">
      <c r="A253" s="7" t="s">
        <v>495</v>
      </c>
      <c r="B253" s="7" t="s">
        <v>496</v>
      </c>
      <c r="C253" s="3"/>
      <c r="D253" s="2"/>
      <c r="E253" s="4">
        <v>1709842.47</v>
      </c>
      <c r="F253" s="5">
        <v>1709761.96</v>
      </c>
      <c r="G253" s="6">
        <v>1709761.96</v>
      </c>
      <c r="H253" s="6">
        <v>1709761.96</v>
      </c>
      <c r="I253" s="6">
        <v>57769466.350000001</v>
      </c>
      <c r="J253" s="6">
        <v>824877441.27999997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</row>
    <row r="254" spans="1:17" x14ac:dyDescent="0.35">
      <c r="A254" s="7" t="s">
        <v>497</v>
      </c>
      <c r="B254" s="7" t="s">
        <v>498</v>
      </c>
      <c r="C254" s="3"/>
      <c r="D254" s="2"/>
      <c r="E254" s="4">
        <v>218869859.84</v>
      </c>
      <c r="F254" s="5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</row>
    <row r="255" spans="1:17" x14ac:dyDescent="0.35">
      <c r="A255" s="7" t="s">
        <v>499</v>
      </c>
      <c r="B255" s="7" t="s">
        <v>500</v>
      </c>
      <c r="C255" s="2"/>
      <c r="D255" s="3"/>
      <c r="E255" s="4">
        <v>1313220.6299999999</v>
      </c>
      <c r="F255" s="5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</row>
    <row r="256" spans="1:17" x14ac:dyDescent="0.35">
      <c r="A256" s="7" t="s">
        <v>501</v>
      </c>
      <c r="B256" s="7" t="s">
        <v>502</v>
      </c>
      <c r="C256" s="2"/>
      <c r="D256" s="3"/>
      <c r="E256" s="4">
        <v>600175772.80999994</v>
      </c>
      <c r="F256" s="5">
        <v>769747684.12</v>
      </c>
      <c r="G256" s="6">
        <v>3645927309.0500002</v>
      </c>
      <c r="H256" s="6">
        <v>2172606668.8499999</v>
      </c>
      <c r="I256" s="6">
        <v>3459847807.3400002</v>
      </c>
      <c r="J256" s="6">
        <v>5068808454.3400002</v>
      </c>
      <c r="K256" s="6">
        <v>3335384456.9400001</v>
      </c>
      <c r="L256" s="6">
        <v>2810231998.3899999</v>
      </c>
      <c r="M256" s="6">
        <v>1527806505.04</v>
      </c>
      <c r="N256" s="6">
        <v>1240295802.4400001</v>
      </c>
      <c r="O256" s="6">
        <v>886202625.78999996</v>
      </c>
      <c r="P256" s="6">
        <v>456696366.93000001</v>
      </c>
      <c r="Q256" s="6">
        <v>1443119652.97</v>
      </c>
    </row>
    <row r="257" spans="1:17" x14ac:dyDescent="0.35">
      <c r="A257" s="7" t="s">
        <v>503</v>
      </c>
      <c r="B257" s="7" t="s">
        <v>504</v>
      </c>
      <c r="C257" s="2"/>
      <c r="D257" s="3"/>
      <c r="E257" s="4">
        <v>-253401536.62</v>
      </c>
      <c r="F257" s="5">
        <v>-111312729.73999999</v>
      </c>
      <c r="G257" s="6">
        <v>-50533600</v>
      </c>
      <c r="H257" s="6">
        <v>-50533600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</row>
    <row r="258" spans="1:17" x14ac:dyDescent="0.35">
      <c r="A258" s="7" t="s">
        <v>505</v>
      </c>
      <c r="B258" s="7" t="s">
        <v>506</v>
      </c>
      <c r="C258" s="2"/>
      <c r="D258" s="3"/>
      <c r="E258" s="4">
        <v>1246385799.28</v>
      </c>
      <c r="F258" s="5">
        <v>1032628434.23</v>
      </c>
      <c r="G258" s="6">
        <v>877611961.08000004</v>
      </c>
      <c r="H258" s="6">
        <v>724323577.92999995</v>
      </c>
      <c r="I258" s="6">
        <v>577412499.77999997</v>
      </c>
      <c r="J258" s="6">
        <v>425116055.63</v>
      </c>
      <c r="K258" s="6">
        <v>284083566.06</v>
      </c>
      <c r="L258" s="6">
        <v>246276376.91</v>
      </c>
      <c r="M258" s="6">
        <v>256194598.75999999</v>
      </c>
      <c r="N258" s="6">
        <v>288218923.61000001</v>
      </c>
      <c r="O258" s="6">
        <v>288218923.61000001</v>
      </c>
      <c r="P258" s="6">
        <v>288218923.61000001</v>
      </c>
      <c r="Q258" s="6">
        <v>288218923.61000001</v>
      </c>
    </row>
    <row r="259" spans="1:17" x14ac:dyDescent="0.35">
      <c r="A259" s="7" t="s">
        <v>507</v>
      </c>
      <c r="B259" s="7" t="s">
        <v>508</v>
      </c>
      <c r="C259" s="2"/>
      <c r="D259" s="3"/>
      <c r="E259" s="4">
        <v>1.2</v>
      </c>
      <c r="F259" s="5">
        <v>1.2</v>
      </c>
      <c r="G259" s="6">
        <v>1.2</v>
      </c>
      <c r="H259" s="6">
        <v>1.2</v>
      </c>
      <c r="I259" s="6">
        <v>1.2</v>
      </c>
      <c r="J259" s="6">
        <v>1.2</v>
      </c>
      <c r="K259" s="6">
        <v>1.2</v>
      </c>
      <c r="L259" s="6">
        <v>1.2</v>
      </c>
      <c r="M259" s="6">
        <v>1.2</v>
      </c>
      <c r="N259" s="6">
        <v>1.2</v>
      </c>
      <c r="O259" s="6">
        <v>1.2</v>
      </c>
      <c r="P259" s="6">
        <v>1.2</v>
      </c>
      <c r="Q259" s="6">
        <v>1.2</v>
      </c>
    </row>
    <row r="260" spans="1:17" x14ac:dyDescent="0.35">
      <c r="A260" s="7" t="s">
        <v>509</v>
      </c>
      <c r="B260" s="7" t="s">
        <v>510</v>
      </c>
      <c r="C260" s="2"/>
      <c r="D260" s="3"/>
      <c r="E260" s="4">
        <v>2448418207.6199999</v>
      </c>
      <c r="F260" s="5">
        <v>2430423408.3800001</v>
      </c>
      <c r="G260" s="6">
        <v>2355575243.52</v>
      </c>
      <c r="H260" s="6">
        <v>2398055857.52</v>
      </c>
      <c r="I260" s="6">
        <v>2409572532.2600002</v>
      </c>
      <c r="J260" s="6">
        <v>2355928536.5100002</v>
      </c>
      <c r="K260" s="6">
        <v>2086646200.5999999</v>
      </c>
      <c r="L260" s="6">
        <v>1945841155.5699999</v>
      </c>
      <c r="M260" s="6">
        <v>1942660159.6800001</v>
      </c>
      <c r="N260" s="6">
        <v>2032995305.6800001</v>
      </c>
      <c r="O260" s="6">
        <v>2032995305.6800001</v>
      </c>
      <c r="P260" s="6">
        <v>2032995305.6800001</v>
      </c>
      <c r="Q260" s="6">
        <v>2032995305.6800001</v>
      </c>
    </row>
    <row r="261" spans="1:17" x14ac:dyDescent="0.35">
      <c r="A261" s="7" t="s">
        <v>511</v>
      </c>
      <c r="B261" s="7" t="s">
        <v>512</v>
      </c>
      <c r="C261" s="2"/>
      <c r="D261" s="3"/>
      <c r="E261" s="4">
        <v>297684.96000000002</v>
      </c>
      <c r="F261" s="5">
        <v>356018.29</v>
      </c>
      <c r="G261" s="6">
        <v>534351.62</v>
      </c>
      <c r="H261" s="6">
        <v>656018.29</v>
      </c>
      <c r="I261" s="6">
        <v>802684.96</v>
      </c>
      <c r="J261" s="6">
        <v>586018.29</v>
      </c>
      <c r="K261" s="6">
        <v>171018.29</v>
      </c>
      <c r="L261" s="6">
        <v>196018.29</v>
      </c>
      <c r="M261" s="6">
        <v>331018.28999999998</v>
      </c>
      <c r="N261" s="6">
        <v>308518.28999999998</v>
      </c>
      <c r="O261" s="6">
        <v>291018.28999999998</v>
      </c>
      <c r="P261" s="6">
        <v>356018.29</v>
      </c>
      <c r="Q261" s="6">
        <v>46018.29</v>
      </c>
    </row>
    <row r="262" spans="1:17" x14ac:dyDescent="0.35">
      <c r="A262" s="7" t="s">
        <v>513</v>
      </c>
      <c r="B262" s="7" t="s">
        <v>514</v>
      </c>
      <c r="C262" s="2"/>
      <c r="D262" s="3"/>
      <c r="E262" s="4">
        <v>353317.24</v>
      </c>
      <c r="F262" s="5">
        <v>402511.74</v>
      </c>
      <c r="G262" s="6">
        <v>1072358.74</v>
      </c>
      <c r="H262" s="6">
        <v>3559705.74</v>
      </c>
      <c r="I262" s="6">
        <v>2285274.7400000002</v>
      </c>
      <c r="J262" s="6">
        <v>920927.24</v>
      </c>
      <c r="K262" s="6">
        <v>1945817.24</v>
      </c>
      <c r="L262" s="6">
        <v>3453139.75</v>
      </c>
      <c r="M262" s="6">
        <v>4683795.58</v>
      </c>
      <c r="N262" s="6">
        <v>6339451.4100000001</v>
      </c>
      <c r="O262" s="6">
        <v>600817.24</v>
      </c>
      <c r="P262" s="6">
        <v>15817.24</v>
      </c>
      <c r="Q262" s="6">
        <v>690817.24</v>
      </c>
    </row>
    <row r="263" spans="1:17" x14ac:dyDescent="0.35">
      <c r="A263" s="7" t="s">
        <v>515</v>
      </c>
      <c r="B263" s="7" t="s">
        <v>516</v>
      </c>
      <c r="C263" s="2"/>
      <c r="D263" s="3"/>
      <c r="E263" s="4">
        <v>0</v>
      </c>
      <c r="F263" s="5">
        <v>52000</v>
      </c>
      <c r="G263" s="6">
        <v>52000</v>
      </c>
      <c r="H263" s="6">
        <v>52000</v>
      </c>
      <c r="I263" s="6">
        <v>52000</v>
      </c>
      <c r="J263" s="6">
        <v>52000</v>
      </c>
      <c r="K263" s="6">
        <v>52000</v>
      </c>
      <c r="L263" s="6">
        <v>52000</v>
      </c>
      <c r="M263" s="6">
        <v>52000</v>
      </c>
      <c r="N263" s="6">
        <v>52000</v>
      </c>
      <c r="O263" s="6">
        <v>52000</v>
      </c>
      <c r="P263" s="6">
        <v>52000</v>
      </c>
      <c r="Q263" s="6">
        <v>52000</v>
      </c>
    </row>
    <row r="264" spans="1:17" x14ac:dyDescent="0.35">
      <c r="A264" s="7" t="s">
        <v>517</v>
      </c>
      <c r="B264" s="7" t="s">
        <v>518</v>
      </c>
      <c r="C264" s="2"/>
      <c r="D264" s="3"/>
      <c r="E264" s="4">
        <v>672665.84</v>
      </c>
      <c r="F264" s="5">
        <v>672665.84</v>
      </c>
      <c r="G264" s="6">
        <v>672665.84</v>
      </c>
      <c r="H264" s="6">
        <v>672665.84</v>
      </c>
      <c r="I264" s="6">
        <v>672665.84</v>
      </c>
      <c r="J264" s="6">
        <v>672665.84</v>
      </c>
      <c r="K264" s="6">
        <v>672665.84</v>
      </c>
      <c r="L264" s="6">
        <v>672665.84</v>
      </c>
      <c r="M264" s="6">
        <v>672665.84</v>
      </c>
      <c r="N264" s="6">
        <v>672665.84</v>
      </c>
      <c r="O264" s="6">
        <v>672665.84</v>
      </c>
      <c r="P264" s="6">
        <v>672665.84</v>
      </c>
      <c r="Q264" s="6">
        <v>672665.84</v>
      </c>
    </row>
    <row r="265" spans="1:17" x14ac:dyDescent="0.35">
      <c r="A265" s="7" t="s">
        <v>519</v>
      </c>
      <c r="B265" s="7" t="s">
        <v>520</v>
      </c>
      <c r="C265" s="2"/>
      <c r="D265" s="3"/>
      <c r="E265" s="4">
        <v>23181688.879999999</v>
      </c>
      <c r="F265" s="5">
        <v>16624113.52</v>
      </c>
      <c r="G265" s="6">
        <v>16624113.52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</row>
    <row r="266" spans="1:17" x14ac:dyDescent="0.35">
      <c r="A266" s="7" t="s">
        <v>521</v>
      </c>
      <c r="B266" s="7" t="s">
        <v>522</v>
      </c>
      <c r="C266" s="2"/>
      <c r="D266" s="3"/>
      <c r="E266" s="4">
        <v>43237781.390000001</v>
      </c>
      <c r="F266" s="5">
        <v>42331242.640000001</v>
      </c>
      <c r="G266" s="6">
        <v>39088220.850000001</v>
      </c>
      <c r="H266" s="6">
        <v>29229841.399999999</v>
      </c>
      <c r="I266" s="6">
        <v>32479317.370000001</v>
      </c>
      <c r="J266" s="6">
        <v>29263702.370000001</v>
      </c>
      <c r="K266" s="6">
        <v>12020071.369999999</v>
      </c>
      <c r="L266" s="6">
        <v>14275106.369999999</v>
      </c>
      <c r="M266" s="6">
        <v>21088486.370000001</v>
      </c>
      <c r="N266" s="6">
        <v>11655196.369999999</v>
      </c>
      <c r="O266" s="6">
        <v>30306225.370000001</v>
      </c>
      <c r="P266" s="6">
        <v>34055266.369999997</v>
      </c>
      <c r="Q266" s="6">
        <v>39666332.539999999</v>
      </c>
    </row>
    <row r="267" spans="1:17" x14ac:dyDescent="0.35">
      <c r="A267" s="7" t="s">
        <v>523</v>
      </c>
      <c r="B267" s="7" t="s">
        <v>524</v>
      </c>
      <c r="C267" s="2"/>
      <c r="D267" s="3"/>
      <c r="E267" s="4">
        <v>0</v>
      </c>
      <c r="F267" s="5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</row>
    <row r="268" spans="1:17" x14ac:dyDescent="0.35">
      <c r="A268" s="7" t="s">
        <v>525</v>
      </c>
      <c r="B268" s="7" t="s">
        <v>526</v>
      </c>
      <c r="C268" s="2"/>
      <c r="D268" s="3"/>
      <c r="E268" s="4">
        <v>101945401.73</v>
      </c>
      <c r="F268" s="5">
        <v>102557160.33</v>
      </c>
      <c r="G268" s="6">
        <v>126645835.59</v>
      </c>
      <c r="H268" s="6">
        <v>94440491.010000005</v>
      </c>
      <c r="I268" s="6">
        <v>97776606.75</v>
      </c>
      <c r="J268" s="6">
        <v>62746389.159999996</v>
      </c>
      <c r="K268" s="6">
        <v>55975879.899999999</v>
      </c>
      <c r="L268" s="6">
        <v>51913870.649999999</v>
      </c>
      <c r="M268" s="6">
        <v>52959694.729999997</v>
      </c>
      <c r="N268" s="6">
        <v>54640102.149999999</v>
      </c>
      <c r="O268" s="6">
        <v>40507676.219999999</v>
      </c>
      <c r="P268" s="6">
        <v>36462166.960000001</v>
      </c>
      <c r="Q268" s="6">
        <v>34364657.700000003</v>
      </c>
    </row>
    <row r="269" spans="1:17" x14ac:dyDescent="0.35">
      <c r="A269" s="7" t="s">
        <v>527</v>
      </c>
      <c r="B269" s="7" t="s">
        <v>528</v>
      </c>
      <c r="C269" s="2"/>
      <c r="D269" s="3"/>
      <c r="E269" s="4">
        <v>103092882.23999999</v>
      </c>
      <c r="F269" s="5">
        <v>158847553.53999999</v>
      </c>
      <c r="G269" s="6">
        <v>93949751.540000007</v>
      </c>
      <c r="H269" s="6">
        <v>105078142.54000001</v>
      </c>
      <c r="I269" s="6">
        <v>119396715</v>
      </c>
      <c r="J269" s="6">
        <v>103590830</v>
      </c>
      <c r="K269" s="6">
        <v>76216405</v>
      </c>
      <c r="L269" s="6">
        <v>28121415</v>
      </c>
      <c r="M269" s="6">
        <v>19250600</v>
      </c>
      <c r="N269" s="6">
        <v>0</v>
      </c>
      <c r="O269" s="6">
        <v>0</v>
      </c>
      <c r="P269" s="6">
        <v>0</v>
      </c>
      <c r="Q269" s="6">
        <v>910888.89</v>
      </c>
    </row>
    <row r="270" spans="1:17" x14ac:dyDescent="0.35">
      <c r="A270" s="7" t="s">
        <v>529</v>
      </c>
      <c r="B270" s="7" t="s">
        <v>530</v>
      </c>
      <c r="C270" s="2"/>
      <c r="D270" s="3"/>
      <c r="E270" s="4">
        <v>905016976.65999997</v>
      </c>
      <c r="F270" s="5">
        <v>671802499.20000005</v>
      </c>
      <c r="G270" s="6">
        <v>812911095.35000002</v>
      </c>
      <c r="H270" s="6">
        <v>402653503.32999998</v>
      </c>
      <c r="I270" s="6">
        <v>375106906.27999997</v>
      </c>
      <c r="J270" s="6">
        <v>260323699.80000001</v>
      </c>
      <c r="K270" s="6">
        <v>133181010.79000001</v>
      </c>
      <c r="L270" s="6">
        <v>146939320.31</v>
      </c>
      <c r="M270" s="6">
        <v>222483435.53</v>
      </c>
      <c r="N270" s="6">
        <v>69831086.739999995</v>
      </c>
      <c r="O270" s="6">
        <v>68191586.739999995</v>
      </c>
      <c r="P270" s="6">
        <v>68586943.290000007</v>
      </c>
      <c r="Q270" s="6">
        <v>63422143.289999999</v>
      </c>
    </row>
    <row r="271" spans="1:17" x14ac:dyDescent="0.35">
      <c r="A271" s="7" t="s">
        <v>531</v>
      </c>
      <c r="B271" s="7" t="s">
        <v>532</v>
      </c>
      <c r="C271" s="2"/>
      <c r="D271" s="3"/>
      <c r="E271" s="4">
        <v>32752799.649999999</v>
      </c>
      <c r="F271" s="5">
        <v>32752799.649999999</v>
      </c>
      <c r="G271" s="6">
        <v>32752799.649999999</v>
      </c>
      <c r="H271" s="6">
        <v>32752799.649999999</v>
      </c>
      <c r="I271" s="6">
        <v>32757799.649999999</v>
      </c>
      <c r="J271" s="6">
        <v>32759799.649999999</v>
      </c>
      <c r="K271" s="6">
        <v>32759799.649999999</v>
      </c>
      <c r="L271" s="6">
        <v>32759799.649999999</v>
      </c>
      <c r="M271" s="6">
        <v>32759799.649999999</v>
      </c>
      <c r="N271" s="6">
        <v>32769799.649999999</v>
      </c>
      <c r="O271" s="6">
        <v>32798099.649999999</v>
      </c>
      <c r="P271" s="6">
        <v>33063199.649999999</v>
      </c>
      <c r="Q271" s="6">
        <v>33115199.649999999</v>
      </c>
    </row>
    <row r="272" spans="1:17" x14ac:dyDescent="0.35">
      <c r="A272" s="7" t="s">
        <v>533</v>
      </c>
      <c r="B272" s="7" t="s">
        <v>534</v>
      </c>
      <c r="C272" s="2"/>
      <c r="D272" s="3"/>
      <c r="E272" s="4">
        <v>18331975669.029999</v>
      </c>
      <c r="F272" s="5">
        <v>21687180252.130001</v>
      </c>
      <c r="G272" s="6">
        <v>20112068785.869999</v>
      </c>
      <c r="H272" s="6">
        <v>22894261519.369999</v>
      </c>
      <c r="I272" s="6">
        <v>22466700430.57</v>
      </c>
      <c r="J272" s="6">
        <v>21382894828.380001</v>
      </c>
      <c r="K272" s="6">
        <v>18468561088.07</v>
      </c>
      <c r="L272" s="6">
        <v>16931114655.030001</v>
      </c>
      <c r="M272" s="6">
        <v>16679056065.65</v>
      </c>
      <c r="N272" s="6">
        <v>17348578852.16</v>
      </c>
      <c r="O272" s="6">
        <v>6479135838.6099997</v>
      </c>
      <c r="P272" s="6">
        <v>7296601872.96</v>
      </c>
      <c r="Q272" s="6">
        <v>6303133302.1800003</v>
      </c>
    </row>
    <row r="273" spans="1:17" x14ac:dyDescent="0.35">
      <c r="A273" s="7" t="s">
        <v>535</v>
      </c>
      <c r="B273" s="7" t="s">
        <v>536</v>
      </c>
      <c r="C273" s="2"/>
      <c r="D273" s="3"/>
      <c r="E273" s="4">
        <v>0</v>
      </c>
      <c r="F273" s="5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</row>
    <row r="274" spans="1:17" x14ac:dyDescent="0.35">
      <c r="A274" s="7" t="s">
        <v>537</v>
      </c>
      <c r="B274" s="7" t="s">
        <v>538</v>
      </c>
      <c r="C274" s="2"/>
      <c r="D274" s="3"/>
      <c r="E274" s="4">
        <v>0</v>
      </c>
      <c r="F274" s="5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</row>
    <row r="275" spans="1:17" x14ac:dyDescent="0.35">
      <c r="A275" s="7" t="s">
        <v>539</v>
      </c>
      <c r="B275" s="7" t="s">
        <v>540</v>
      </c>
      <c r="C275" s="2"/>
      <c r="D275" s="3"/>
      <c r="E275" s="4">
        <v>1608561.51</v>
      </c>
      <c r="F275" s="5">
        <v>1808561.51</v>
      </c>
      <c r="G275" s="6">
        <v>2349861.5099999998</v>
      </c>
      <c r="H275" s="6">
        <v>3149861.51</v>
      </c>
      <c r="I275" s="6">
        <v>3349861.51</v>
      </c>
      <c r="J275" s="6">
        <v>3549861.51</v>
      </c>
      <c r="K275" s="6">
        <v>6499224.4900000002</v>
      </c>
      <c r="L275" s="6">
        <v>6699224.4900000002</v>
      </c>
      <c r="M275" s="6">
        <v>6928511.5300000003</v>
      </c>
      <c r="N275" s="6">
        <v>7128511.5300000003</v>
      </c>
      <c r="O275" s="6">
        <v>7428511.54</v>
      </c>
      <c r="P275" s="6">
        <v>7428511.54</v>
      </c>
      <c r="Q275" s="6">
        <v>7428511.54</v>
      </c>
    </row>
    <row r="276" spans="1:17" x14ac:dyDescent="0.35">
      <c r="A276" s="7" t="s">
        <v>541</v>
      </c>
      <c r="B276" s="7" t="s">
        <v>542</v>
      </c>
      <c r="C276" s="2"/>
      <c r="D276" s="3"/>
      <c r="E276" s="4">
        <v>72143839</v>
      </c>
      <c r="F276" s="5">
        <v>72143839</v>
      </c>
      <c r="G276" s="6">
        <v>72143839</v>
      </c>
      <c r="H276" s="6">
        <v>72143839</v>
      </c>
      <c r="I276" s="6">
        <v>72143839</v>
      </c>
      <c r="J276" s="6">
        <v>72143839</v>
      </c>
      <c r="K276" s="6">
        <v>72143839</v>
      </c>
      <c r="L276" s="6">
        <v>72143839</v>
      </c>
      <c r="M276" s="6">
        <v>72143839</v>
      </c>
      <c r="N276" s="6">
        <v>72143839</v>
      </c>
      <c r="O276" s="6">
        <v>72143839</v>
      </c>
      <c r="P276" s="6">
        <v>72143839</v>
      </c>
      <c r="Q276" s="6">
        <v>72143839</v>
      </c>
    </row>
    <row r="277" spans="1:17" x14ac:dyDescent="0.35">
      <c r="A277" s="7" t="s">
        <v>543</v>
      </c>
      <c r="B277" s="7" t="s">
        <v>544</v>
      </c>
      <c r="C277" s="2"/>
      <c r="D277" s="3"/>
      <c r="E277" s="4">
        <v>13273454.560000001</v>
      </c>
      <c r="F277" s="5">
        <v>13273454.560000001</v>
      </c>
      <c r="G277" s="6">
        <v>46897.56</v>
      </c>
      <c r="H277" s="6">
        <v>712498.56</v>
      </c>
      <c r="I277" s="6">
        <v>4310038.5599999996</v>
      </c>
      <c r="J277" s="6">
        <v>53441075.560000002</v>
      </c>
      <c r="K277" s="6">
        <v>4150624.56</v>
      </c>
      <c r="L277" s="6">
        <v>10030311.560000001</v>
      </c>
      <c r="M277" s="6">
        <v>34745938.560000002</v>
      </c>
      <c r="N277" s="6">
        <v>534994200.56</v>
      </c>
      <c r="O277" s="6">
        <v>751013770.55999994</v>
      </c>
      <c r="P277" s="6">
        <v>4563798.5599999996</v>
      </c>
      <c r="Q277" s="6">
        <v>4671502.5599999996</v>
      </c>
    </row>
    <row r="278" spans="1:17" x14ac:dyDescent="0.35">
      <c r="A278" s="7" t="s">
        <v>545</v>
      </c>
      <c r="B278" s="7" t="s">
        <v>546</v>
      </c>
      <c r="C278" s="2"/>
      <c r="D278" s="3"/>
      <c r="E278" s="4">
        <v>16204526.449999999</v>
      </c>
      <c r="F278" s="5">
        <v>16204526.449999999</v>
      </c>
      <c r="G278" s="6">
        <v>16204526.449999999</v>
      </c>
      <c r="H278" s="6">
        <v>16204526.449999999</v>
      </c>
      <c r="I278" s="6">
        <v>16204526.449999999</v>
      </c>
      <c r="J278" s="6">
        <v>16204526.449999999</v>
      </c>
      <c r="K278" s="6">
        <v>16204526.449999999</v>
      </c>
      <c r="L278" s="6">
        <v>16254526.449999999</v>
      </c>
      <c r="M278" s="6">
        <v>18316589.57</v>
      </c>
      <c r="N278" s="6">
        <v>18354347.57</v>
      </c>
      <c r="O278" s="6">
        <v>18520847.57</v>
      </c>
      <c r="P278" s="6">
        <v>18769047.57</v>
      </c>
      <c r="Q278" s="6">
        <v>18884747.57</v>
      </c>
    </row>
    <row r="279" spans="1:17" x14ac:dyDescent="0.35">
      <c r="A279" s="7" t="s">
        <v>547</v>
      </c>
      <c r="B279" s="7" t="s">
        <v>548</v>
      </c>
      <c r="C279" s="2"/>
      <c r="D279" s="3"/>
      <c r="E279" s="4">
        <v>1206951.28</v>
      </c>
      <c r="F279" s="5">
        <v>1206951.28</v>
      </c>
      <c r="G279" s="6">
        <v>1206951.28</v>
      </c>
      <c r="H279" s="6">
        <v>1206951.28</v>
      </c>
      <c r="I279" s="6">
        <v>1206951.28</v>
      </c>
      <c r="J279" s="6">
        <v>1206951.28</v>
      </c>
      <c r="K279" s="6">
        <v>1206951.28</v>
      </c>
      <c r="L279" s="6">
        <v>1206951.28</v>
      </c>
      <c r="M279" s="6">
        <v>1206951.28</v>
      </c>
      <c r="N279" s="6">
        <v>1209351.28</v>
      </c>
      <c r="O279" s="6">
        <v>1234051.28</v>
      </c>
      <c r="P279" s="6">
        <v>1234051.28</v>
      </c>
      <c r="Q279" s="6">
        <v>1238951.28</v>
      </c>
    </row>
    <row r="280" spans="1:17" x14ac:dyDescent="0.35">
      <c r="A280" s="7" t="s">
        <v>549</v>
      </c>
      <c r="B280" s="7" t="s">
        <v>550</v>
      </c>
      <c r="C280" s="2"/>
      <c r="D280" s="3"/>
      <c r="E280" s="4">
        <v>0</v>
      </c>
      <c r="F280" s="5">
        <v>-323955.94</v>
      </c>
      <c r="G280" s="6">
        <v>-323955.94</v>
      </c>
      <c r="H280" s="6">
        <v>-323955.94</v>
      </c>
      <c r="I280" s="6">
        <v>-323955.94</v>
      </c>
      <c r="J280" s="6">
        <v>-323955.94</v>
      </c>
      <c r="K280" s="6">
        <v>-323955.94</v>
      </c>
      <c r="L280" s="6">
        <v>-323955.94</v>
      </c>
      <c r="M280" s="6">
        <v>7921664.1799999997</v>
      </c>
      <c r="N280" s="6">
        <v>7921664.1799999997</v>
      </c>
      <c r="O280" s="6">
        <v>7958754.1799999997</v>
      </c>
      <c r="P280" s="6">
        <v>8003754.1799999997</v>
      </c>
      <c r="Q280" s="6">
        <v>8030254.1799999997</v>
      </c>
    </row>
    <row r="281" spans="1:17" x14ac:dyDescent="0.35">
      <c r="A281" s="7" t="s">
        <v>551</v>
      </c>
      <c r="B281" s="7" t="s">
        <v>552</v>
      </c>
      <c r="C281" s="2"/>
      <c r="D281" s="3"/>
      <c r="E281" s="4">
        <v>0</v>
      </c>
      <c r="F281" s="5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</row>
    <row r="282" spans="1:17" x14ac:dyDescent="0.35">
      <c r="A282" s="7" t="s">
        <v>553</v>
      </c>
      <c r="B282" s="7" t="s">
        <v>554</v>
      </c>
      <c r="C282" s="2"/>
      <c r="D282" s="3"/>
      <c r="E282" s="4">
        <v>85460</v>
      </c>
      <c r="F282" s="5">
        <v>85460</v>
      </c>
      <c r="G282" s="6">
        <v>85460</v>
      </c>
      <c r="H282" s="6">
        <v>85460</v>
      </c>
      <c r="I282" s="6">
        <v>85460</v>
      </c>
      <c r="J282" s="6">
        <v>85460</v>
      </c>
      <c r="K282" s="6">
        <v>85460</v>
      </c>
      <c r="L282" s="6">
        <v>85460</v>
      </c>
      <c r="M282" s="6">
        <v>8847010</v>
      </c>
      <c r="N282" s="6">
        <v>8877010</v>
      </c>
      <c r="O282" s="6">
        <v>9017010</v>
      </c>
      <c r="P282" s="6">
        <v>9017010</v>
      </c>
      <c r="Q282" s="6">
        <v>9017010</v>
      </c>
    </row>
    <row r="283" spans="1:17" x14ac:dyDescent="0.35">
      <c r="A283" s="7" t="s">
        <v>555</v>
      </c>
      <c r="B283" s="7" t="s">
        <v>556</v>
      </c>
      <c r="C283" s="2"/>
      <c r="D283" s="3"/>
      <c r="E283" s="4">
        <v>160430182.30000001</v>
      </c>
      <c r="F283" s="5">
        <v>133453460.52</v>
      </c>
      <c r="G283" s="6">
        <v>133453460.52</v>
      </c>
      <c r="H283" s="6">
        <v>66921960.520000003</v>
      </c>
      <c r="I283" s="6">
        <v>66921960.520000003</v>
      </c>
      <c r="J283" s="6">
        <v>66534226.109999999</v>
      </c>
      <c r="K283" s="6">
        <v>29088833.969999999</v>
      </c>
      <c r="L283" s="6">
        <v>41348313.82</v>
      </c>
      <c r="M283" s="6">
        <v>41348313.82</v>
      </c>
      <c r="N283" s="6">
        <v>40010841.32</v>
      </c>
      <c r="O283" s="6">
        <v>28630812.469999999</v>
      </c>
      <c r="P283" s="6">
        <v>28093312.469999999</v>
      </c>
      <c r="Q283" s="6">
        <v>16726333.970000001</v>
      </c>
    </row>
    <row r="284" spans="1:17" x14ac:dyDescent="0.35">
      <c r="A284" s="7" t="s">
        <v>557</v>
      </c>
      <c r="B284" s="7" t="s">
        <v>558</v>
      </c>
      <c r="C284" s="2"/>
      <c r="D284" s="3"/>
      <c r="E284" s="4">
        <v>87645765.079999998</v>
      </c>
      <c r="F284" s="5">
        <v>88673890.269999996</v>
      </c>
      <c r="G284" s="6">
        <v>53721636.270000003</v>
      </c>
      <c r="H284" s="6">
        <v>138223786.27000001</v>
      </c>
      <c r="I284" s="6">
        <v>84922886.269999996</v>
      </c>
      <c r="J284" s="6">
        <v>84922886.269999996</v>
      </c>
      <c r="K284" s="6">
        <v>83945711.969999999</v>
      </c>
      <c r="L284" s="6">
        <v>45902644.469999999</v>
      </c>
      <c r="M284" s="6">
        <v>48303693.469999999</v>
      </c>
      <c r="N284" s="6">
        <v>48303693.469999999</v>
      </c>
      <c r="O284" s="6">
        <v>38312544.340000004</v>
      </c>
      <c r="P284" s="6">
        <v>33442881.34</v>
      </c>
      <c r="Q284" s="6">
        <v>31473484.629999999</v>
      </c>
    </row>
    <row r="285" spans="1:17" x14ac:dyDescent="0.35">
      <c r="A285" s="7" t="s">
        <v>559</v>
      </c>
      <c r="B285" s="7" t="s">
        <v>560</v>
      </c>
      <c r="C285" s="3"/>
      <c r="D285" s="2"/>
      <c r="E285" s="4">
        <v>-669296.77</v>
      </c>
      <c r="F285" s="5">
        <v>-1690680.23</v>
      </c>
      <c r="G285" s="6">
        <v>1056199.43</v>
      </c>
      <c r="H285" s="6">
        <v>1053060.68</v>
      </c>
      <c r="I285" s="6">
        <v>1053060.68</v>
      </c>
      <c r="J285" s="6">
        <v>396500.93</v>
      </c>
      <c r="K285" s="6">
        <v>17607043.809999999</v>
      </c>
      <c r="L285" s="6">
        <v>21201877.66</v>
      </c>
      <c r="M285" s="6">
        <v>19884257.66</v>
      </c>
      <c r="N285" s="6">
        <v>17008656.66</v>
      </c>
      <c r="O285" s="6">
        <v>677476.66</v>
      </c>
      <c r="P285" s="6">
        <v>256043.66</v>
      </c>
      <c r="Q285" s="6">
        <v>148389.66</v>
      </c>
    </row>
    <row r="286" spans="1:17" x14ac:dyDescent="0.35">
      <c r="A286" s="7" t="s">
        <v>561</v>
      </c>
      <c r="B286" s="7" t="s">
        <v>562</v>
      </c>
      <c r="C286" s="2"/>
      <c r="D286" s="3"/>
      <c r="E286" s="4">
        <v>12133330.439999999</v>
      </c>
      <c r="F286" s="5">
        <v>-4201162.37</v>
      </c>
      <c r="G286" s="6">
        <v>1629610.08</v>
      </c>
      <c r="H286" s="6">
        <v>751658.29</v>
      </c>
      <c r="I286" s="6">
        <v>4458683.9800000004</v>
      </c>
      <c r="J286" s="6">
        <v>2495603.84</v>
      </c>
      <c r="K286" s="6">
        <v>2033594.28</v>
      </c>
      <c r="L286" s="6">
        <v>5033144.9400000004</v>
      </c>
      <c r="M286" s="6">
        <v>12701827.699999999</v>
      </c>
      <c r="N286" s="6">
        <v>8330471.0700000003</v>
      </c>
      <c r="O286" s="6">
        <v>14488828.16</v>
      </c>
      <c r="P286" s="6">
        <v>19075896.510000002</v>
      </c>
      <c r="Q286" s="6">
        <v>20384226.699999999</v>
      </c>
    </row>
    <row r="287" spans="1:17" x14ac:dyDescent="0.35">
      <c r="A287" s="7" t="s">
        <v>563</v>
      </c>
      <c r="B287" s="7" t="s">
        <v>564</v>
      </c>
      <c r="C287" s="2"/>
      <c r="D287" s="3"/>
      <c r="E287" s="4">
        <v>47723148.350000001</v>
      </c>
      <c r="F287" s="5">
        <v>36304638.289999999</v>
      </c>
      <c r="G287" s="6">
        <v>44140638.289999999</v>
      </c>
      <c r="H287" s="6">
        <v>38172605.890000001</v>
      </c>
      <c r="I287" s="6">
        <v>43921364.530000001</v>
      </c>
      <c r="J287" s="6">
        <v>53024904.530000001</v>
      </c>
      <c r="K287" s="6">
        <v>30742672.670000002</v>
      </c>
      <c r="L287" s="6">
        <v>31107672.670000002</v>
      </c>
      <c r="M287" s="6">
        <v>31467468.670000002</v>
      </c>
      <c r="N287" s="6">
        <v>32193532.670000002</v>
      </c>
      <c r="O287" s="6">
        <v>33084770.670000002</v>
      </c>
      <c r="P287" s="6">
        <v>33501490.670000002</v>
      </c>
      <c r="Q287" s="6">
        <v>33636290.670000002</v>
      </c>
    </row>
    <row r="288" spans="1:17" x14ac:dyDescent="0.35">
      <c r="A288" s="7" t="s">
        <v>565</v>
      </c>
      <c r="B288" s="7" t="s">
        <v>566</v>
      </c>
      <c r="C288" s="8"/>
      <c r="D288" s="3"/>
      <c r="E288" s="4">
        <v>48280376.369999997</v>
      </c>
      <c r="F288" s="5">
        <v>43989513.469999999</v>
      </c>
      <c r="G288" s="6">
        <v>45285164.850000001</v>
      </c>
      <c r="H288" s="6">
        <v>49038074.289999999</v>
      </c>
      <c r="I288" s="6">
        <v>53724911.039999999</v>
      </c>
      <c r="J288" s="6">
        <v>29856583.539999999</v>
      </c>
      <c r="K288" s="6">
        <v>18784199.640000001</v>
      </c>
      <c r="L288" s="6">
        <v>21713760.379999999</v>
      </c>
      <c r="M288" s="6">
        <v>19910692.789999999</v>
      </c>
      <c r="N288" s="6">
        <v>27515658.510000002</v>
      </c>
      <c r="O288" s="6">
        <v>25291939.32</v>
      </c>
      <c r="P288" s="6">
        <v>14736260.49</v>
      </c>
      <c r="Q288" s="6">
        <v>7211258.6699999999</v>
      </c>
    </row>
    <row r="289" spans="1:17" x14ac:dyDescent="0.35">
      <c r="A289" s="7" t="s">
        <v>567</v>
      </c>
      <c r="B289" s="7" t="s">
        <v>568</v>
      </c>
      <c r="C289" s="2"/>
      <c r="D289" s="3"/>
      <c r="E289" s="4">
        <v>18556010.359999999</v>
      </c>
      <c r="F289" s="5">
        <v>8139041.79</v>
      </c>
      <c r="G289" s="6">
        <v>11970727.609999999</v>
      </c>
      <c r="H289" s="6">
        <v>13439213.43</v>
      </c>
      <c r="I289" s="6">
        <v>29273949.780000001</v>
      </c>
      <c r="J289" s="6">
        <v>35958698.25</v>
      </c>
      <c r="K289" s="6">
        <v>38968730.049999997</v>
      </c>
      <c r="L289" s="6">
        <v>38064102.549999997</v>
      </c>
      <c r="M289" s="6">
        <v>8306719.4500000002</v>
      </c>
      <c r="N289" s="6">
        <v>9798480.6600000001</v>
      </c>
      <c r="O289" s="6">
        <v>46146102.030000001</v>
      </c>
      <c r="P289" s="6">
        <v>11578052.779999999</v>
      </c>
      <c r="Q289" s="6">
        <v>12963528.890000001</v>
      </c>
    </row>
    <row r="290" spans="1:17" x14ac:dyDescent="0.35">
      <c r="A290" s="7" t="s">
        <v>569</v>
      </c>
      <c r="B290" s="7" t="s">
        <v>570</v>
      </c>
      <c r="C290" s="2"/>
      <c r="D290" s="3"/>
      <c r="E290" s="4">
        <v>120547.95</v>
      </c>
      <c r="F290" s="5">
        <v>120547.95</v>
      </c>
      <c r="G290" s="6">
        <v>120547.95</v>
      </c>
      <c r="H290" s="6">
        <v>120547.95</v>
      </c>
      <c r="I290" s="6">
        <v>120547.95</v>
      </c>
      <c r="J290" s="6">
        <v>120547.95</v>
      </c>
      <c r="K290" s="6">
        <v>120547.95</v>
      </c>
      <c r="L290" s="6">
        <v>120547.95</v>
      </c>
      <c r="M290" s="6">
        <v>120547.95</v>
      </c>
      <c r="N290" s="6">
        <v>120547.95</v>
      </c>
      <c r="O290" s="6">
        <v>120547.95</v>
      </c>
      <c r="P290" s="6">
        <v>120547.95</v>
      </c>
      <c r="Q290" s="6">
        <v>120547.95</v>
      </c>
    </row>
    <row r="291" spans="1:17" x14ac:dyDescent="0.35">
      <c r="A291" s="7" t="s">
        <v>571</v>
      </c>
      <c r="B291" s="7" t="s">
        <v>572</v>
      </c>
      <c r="C291" s="2"/>
      <c r="D291" s="3"/>
      <c r="E291" s="4">
        <v>0</v>
      </c>
      <c r="F291" s="5">
        <v>928394.28</v>
      </c>
      <c r="G291" s="6">
        <v>13765800.380000001</v>
      </c>
      <c r="H291" s="6">
        <v>13758800.380000001</v>
      </c>
      <c r="I291" s="6">
        <v>13729235.880000001</v>
      </c>
      <c r="J291" s="6">
        <v>925221.88</v>
      </c>
      <c r="K291" s="6">
        <v>1064215.83</v>
      </c>
      <c r="L291" s="6">
        <v>2202588.5099999998</v>
      </c>
      <c r="M291" s="6">
        <v>6936455.9699999997</v>
      </c>
      <c r="N291" s="6">
        <v>12562871.5</v>
      </c>
      <c r="O291" s="6">
        <v>13911150</v>
      </c>
      <c r="P291" s="6">
        <v>0</v>
      </c>
      <c r="Q291" s="6">
        <v>0</v>
      </c>
    </row>
    <row r="292" spans="1:17" x14ac:dyDescent="0.35">
      <c r="A292" s="7" t="s">
        <v>573</v>
      </c>
      <c r="B292" s="7" t="s">
        <v>574</v>
      </c>
      <c r="C292" s="2"/>
      <c r="D292" s="3"/>
      <c r="E292" s="4">
        <v>201021078.41999999</v>
      </c>
      <c r="F292" s="5">
        <v>201059508.41999999</v>
      </c>
      <c r="G292" s="6">
        <v>201935633.41999999</v>
      </c>
      <c r="H292" s="6">
        <v>205309877.16999999</v>
      </c>
      <c r="I292" s="6">
        <v>207245109.16999999</v>
      </c>
      <c r="J292" s="6">
        <v>208938821.16999999</v>
      </c>
      <c r="K292" s="6">
        <v>211783541.16999999</v>
      </c>
      <c r="L292" s="6">
        <v>287122899.69</v>
      </c>
      <c r="M292" s="6">
        <v>233094175.38999999</v>
      </c>
      <c r="N292" s="6">
        <v>414296701.12</v>
      </c>
      <c r="O292" s="6">
        <v>-100000</v>
      </c>
      <c r="P292" s="6">
        <v>0</v>
      </c>
      <c r="Q292" s="6">
        <v>0</v>
      </c>
    </row>
    <row r="293" spans="1:17" x14ac:dyDescent="0.35">
      <c r="A293" s="7" t="s">
        <v>575</v>
      </c>
      <c r="B293" s="7" t="s">
        <v>576</v>
      </c>
      <c r="C293" s="2"/>
      <c r="D293" s="3"/>
      <c r="E293" s="4">
        <v>26508252.350000001</v>
      </c>
      <c r="F293" s="5">
        <v>25336519.82</v>
      </c>
      <c r="G293" s="6">
        <v>25619585.82</v>
      </c>
      <c r="H293" s="6">
        <v>25619585.82</v>
      </c>
      <c r="I293" s="6">
        <v>26510283.920000002</v>
      </c>
      <c r="J293" s="6">
        <v>27156098.100000001</v>
      </c>
      <c r="K293" s="6">
        <v>30065704.719999999</v>
      </c>
      <c r="L293" s="6">
        <v>15309547.93</v>
      </c>
      <c r="M293" s="6">
        <v>15809547.93</v>
      </c>
      <c r="N293" s="6">
        <v>19153639.370000001</v>
      </c>
      <c r="O293" s="6">
        <v>0</v>
      </c>
      <c r="P293" s="6">
        <v>0</v>
      </c>
      <c r="Q293" s="6">
        <v>0</v>
      </c>
    </row>
    <row r="294" spans="1:17" x14ac:dyDescent="0.35">
      <c r="A294" s="7" t="s">
        <v>577</v>
      </c>
      <c r="B294" s="7" t="s">
        <v>578</v>
      </c>
      <c r="C294" s="2"/>
      <c r="D294" s="3"/>
      <c r="E294" s="4">
        <v>8169175</v>
      </c>
      <c r="F294" s="5">
        <v>10415375</v>
      </c>
      <c r="G294" s="6">
        <v>75511395</v>
      </c>
      <c r="H294" s="6">
        <v>73049296</v>
      </c>
      <c r="I294" s="6">
        <v>65455615</v>
      </c>
      <c r="J294" s="6">
        <v>65898815</v>
      </c>
      <c r="K294" s="6">
        <v>6056150</v>
      </c>
      <c r="L294" s="6">
        <v>23885200</v>
      </c>
      <c r="M294" s="6">
        <v>1728600</v>
      </c>
      <c r="N294" s="6">
        <v>0</v>
      </c>
      <c r="O294" s="6">
        <v>0</v>
      </c>
      <c r="P294" s="6">
        <v>0</v>
      </c>
      <c r="Q294" s="6">
        <v>0</v>
      </c>
    </row>
    <row r="295" spans="1:17" x14ac:dyDescent="0.35">
      <c r="A295" s="7" t="s">
        <v>579</v>
      </c>
      <c r="B295" s="7" t="s">
        <v>580</v>
      </c>
      <c r="C295" s="2"/>
      <c r="D295" s="3"/>
      <c r="E295" s="4">
        <v>33000000</v>
      </c>
      <c r="F295" s="5">
        <v>16000000</v>
      </c>
      <c r="G295" s="6">
        <v>14000000</v>
      </c>
      <c r="H295" s="6">
        <v>10000000</v>
      </c>
      <c r="I295" s="6">
        <v>12000000</v>
      </c>
      <c r="J295" s="6">
        <v>0</v>
      </c>
      <c r="K295" s="6">
        <v>0</v>
      </c>
      <c r="L295" s="6">
        <v>6000000</v>
      </c>
      <c r="M295" s="6">
        <v>4000000</v>
      </c>
      <c r="N295" s="6">
        <v>0</v>
      </c>
      <c r="O295" s="6">
        <v>0</v>
      </c>
      <c r="P295" s="6">
        <v>0</v>
      </c>
      <c r="Q295" s="6">
        <v>0</v>
      </c>
    </row>
    <row r="296" spans="1:17" x14ac:dyDescent="0.35">
      <c r="A296" s="7" t="s">
        <v>581</v>
      </c>
      <c r="B296" s="7" t="s">
        <v>582</v>
      </c>
      <c r="C296" s="2"/>
      <c r="D296" s="3"/>
      <c r="E296" s="4">
        <v>0</v>
      </c>
      <c r="F296" s="5">
        <v>1213571</v>
      </c>
      <c r="G296" s="6">
        <v>1213571</v>
      </c>
      <c r="H296" s="6">
        <v>1213571</v>
      </c>
      <c r="I296" s="6">
        <v>1213571</v>
      </c>
      <c r="J296" s="6">
        <v>645675</v>
      </c>
      <c r="K296" s="6">
        <v>379500</v>
      </c>
      <c r="L296" s="6">
        <v>145500</v>
      </c>
      <c r="M296" s="6">
        <v>145500</v>
      </c>
      <c r="N296" s="6">
        <v>49500</v>
      </c>
      <c r="O296" s="6">
        <v>0</v>
      </c>
      <c r="P296" s="6">
        <v>0</v>
      </c>
      <c r="Q296" s="6">
        <v>0</v>
      </c>
    </row>
    <row r="297" spans="1:17" x14ac:dyDescent="0.35">
      <c r="A297" s="7" t="s">
        <v>583</v>
      </c>
      <c r="B297" s="7" t="s">
        <v>584</v>
      </c>
      <c r="C297" s="2"/>
      <c r="D297" s="3"/>
      <c r="E297" s="4">
        <v>21169835.399999999</v>
      </c>
      <c r="F297" s="5">
        <v>21169835.399999999</v>
      </c>
      <c r="G297" s="6">
        <v>16898138.379999999</v>
      </c>
      <c r="H297" s="6">
        <v>3530513.36</v>
      </c>
      <c r="I297" s="6">
        <v>3530513.36</v>
      </c>
      <c r="J297" s="6">
        <v>3530513.36</v>
      </c>
      <c r="K297" s="6">
        <v>3530513.36</v>
      </c>
      <c r="L297" s="6">
        <v>3530513.36</v>
      </c>
      <c r="M297" s="6">
        <v>3530513.36</v>
      </c>
      <c r="N297" s="6">
        <v>0</v>
      </c>
      <c r="O297" s="6">
        <v>0</v>
      </c>
      <c r="P297" s="6">
        <v>0</v>
      </c>
      <c r="Q297" s="6">
        <v>0</v>
      </c>
    </row>
    <row r="298" spans="1:17" x14ac:dyDescent="0.35">
      <c r="A298" s="7" t="s">
        <v>585</v>
      </c>
      <c r="B298" s="7" t="s">
        <v>586</v>
      </c>
      <c r="C298" s="2"/>
      <c r="D298" s="3"/>
      <c r="E298" s="4">
        <v>0</v>
      </c>
      <c r="F298" s="5">
        <v>1200000</v>
      </c>
      <c r="G298" s="6">
        <v>3670000</v>
      </c>
      <c r="H298" s="6">
        <v>2470000</v>
      </c>
      <c r="I298" s="6">
        <v>793338</v>
      </c>
      <c r="J298" s="6">
        <v>15383338</v>
      </c>
      <c r="K298" s="6">
        <v>8693338</v>
      </c>
      <c r="L298" s="6">
        <v>35663334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</row>
    <row r="299" spans="1:17" x14ac:dyDescent="0.35">
      <c r="A299" s="7" t="s">
        <v>587</v>
      </c>
      <c r="B299" s="7" t="s">
        <v>588</v>
      </c>
      <c r="C299" s="3"/>
      <c r="D299" s="2"/>
      <c r="E299" s="4">
        <v>-9008545</v>
      </c>
      <c r="F299" s="5">
        <v>-8108545</v>
      </c>
      <c r="G299" s="6">
        <v>-8108545</v>
      </c>
      <c r="H299" s="6">
        <v>-8108545</v>
      </c>
      <c r="I299" s="6">
        <v>-8108545</v>
      </c>
      <c r="J299" s="6">
        <v>-8108545</v>
      </c>
      <c r="K299" s="6">
        <v>-15790045</v>
      </c>
      <c r="L299" s="6">
        <v>-15790045</v>
      </c>
      <c r="M299" s="6">
        <v>-28336045</v>
      </c>
      <c r="N299" s="6">
        <v>-27436045</v>
      </c>
      <c r="O299" s="6">
        <v>-27436045</v>
      </c>
      <c r="P299" s="6">
        <v>-27436045</v>
      </c>
      <c r="Q299" s="6">
        <v>-24772045</v>
      </c>
    </row>
    <row r="300" spans="1:17" x14ac:dyDescent="0.35">
      <c r="A300" s="7" t="s">
        <v>589</v>
      </c>
      <c r="B300" s="7" t="s">
        <v>590</v>
      </c>
      <c r="C300" s="2"/>
      <c r="D300" s="3"/>
      <c r="E300" s="4">
        <v>-364565242.56</v>
      </c>
      <c r="F300" s="5">
        <v>-54214483.549999997</v>
      </c>
      <c r="G300" s="6">
        <v>-127239453.31</v>
      </c>
      <c r="H300" s="6">
        <v>-138553885.83000001</v>
      </c>
      <c r="I300" s="6">
        <v>-86286853.230000004</v>
      </c>
      <c r="J300" s="6">
        <v>-349650096.31</v>
      </c>
      <c r="K300" s="6">
        <v>-42057226.670000002</v>
      </c>
      <c r="L300" s="6">
        <v>-162674968.49000001</v>
      </c>
      <c r="M300" s="6">
        <v>-137612198.71000001</v>
      </c>
      <c r="N300" s="6">
        <v>-159453274</v>
      </c>
      <c r="O300" s="6">
        <v>-95246497.090000004</v>
      </c>
      <c r="P300" s="6">
        <v>-115690692.3</v>
      </c>
      <c r="Q300" s="6">
        <v>-258858506.86000001</v>
      </c>
    </row>
    <row r="301" spans="1:17" x14ac:dyDescent="0.35">
      <c r="A301" s="7" t="s">
        <v>591</v>
      </c>
      <c r="B301" s="7" t="s">
        <v>592</v>
      </c>
      <c r="C301" s="2"/>
      <c r="D301" s="3"/>
      <c r="E301" s="4">
        <v>-351130413.85000002</v>
      </c>
      <c r="F301" s="5">
        <v>-962524393.32000005</v>
      </c>
      <c r="G301" s="6">
        <v>-386521138.12</v>
      </c>
      <c r="H301" s="6">
        <v>-369679280.52999997</v>
      </c>
      <c r="I301" s="6">
        <v>-252771242.80000001</v>
      </c>
      <c r="J301" s="6">
        <v>-493846219.05000001</v>
      </c>
      <c r="K301" s="6">
        <v>-470128390.44999999</v>
      </c>
      <c r="L301" s="6">
        <v>-1170740058.71</v>
      </c>
      <c r="M301" s="6">
        <v>-819691431.59000003</v>
      </c>
      <c r="N301" s="6">
        <v>-1622685384.78</v>
      </c>
      <c r="O301" s="6">
        <v>-110118859.12</v>
      </c>
      <c r="P301" s="6">
        <v>-43645935.670000002</v>
      </c>
      <c r="Q301" s="6">
        <v>-38855853.140000001</v>
      </c>
    </row>
    <row r="302" spans="1:17" x14ac:dyDescent="0.35">
      <c r="A302" s="7" t="s">
        <v>593</v>
      </c>
      <c r="B302" s="7" t="s">
        <v>594</v>
      </c>
      <c r="C302" s="2"/>
      <c r="D302" s="3"/>
      <c r="E302" s="4">
        <v>-1288643395.21</v>
      </c>
      <c r="F302" s="5">
        <v>-1250733856.48</v>
      </c>
      <c r="G302" s="6">
        <v>-1229079086.29</v>
      </c>
      <c r="H302" s="6">
        <v>-1207825705.1800001</v>
      </c>
      <c r="I302" s="6">
        <v>-1195557282.9200001</v>
      </c>
      <c r="J302" s="6">
        <v>-1188754876.9200001</v>
      </c>
      <c r="K302" s="6">
        <v>-1213379531.6700001</v>
      </c>
      <c r="L302" s="6">
        <v>-1208874453.25</v>
      </c>
      <c r="M302" s="6">
        <v>-1237440637.25</v>
      </c>
      <c r="N302" s="6">
        <v>-1189902892.8900001</v>
      </c>
      <c r="O302" s="6">
        <v>-1177296827.8900001</v>
      </c>
      <c r="P302" s="6">
        <v>0</v>
      </c>
      <c r="Q302" s="6">
        <v>0</v>
      </c>
    </row>
    <row r="303" spans="1:17" x14ac:dyDescent="0.35">
      <c r="A303" s="7" t="s">
        <v>595</v>
      </c>
      <c r="B303" s="7" t="s">
        <v>596</v>
      </c>
      <c r="C303" s="2"/>
      <c r="D303" s="3"/>
      <c r="E303" s="4">
        <v>-3733224369.6599998</v>
      </c>
      <c r="F303" s="5">
        <v>-4702453515.8599997</v>
      </c>
      <c r="G303" s="6">
        <v>-4646542587.46</v>
      </c>
      <c r="H303" s="6">
        <v>-4590631659.0600004</v>
      </c>
      <c r="I303" s="6">
        <v>-4536524309</v>
      </c>
      <c r="J303" s="6">
        <v>-4480613381</v>
      </c>
      <c r="K303" s="6">
        <v>-3716740872</v>
      </c>
      <c r="L303" s="6">
        <v>-2654893137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</row>
    <row r="304" spans="1:17" x14ac:dyDescent="0.35">
      <c r="A304" s="7" t="s">
        <v>597</v>
      </c>
      <c r="B304" s="7" t="s">
        <v>598</v>
      </c>
      <c r="C304" s="2"/>
      <c r="D304" s="3"/>
      <c r="E304" s="4">
        <v>-2151136400.2199998</v>
      </c>
      <c r="F304" s="5">
        <v>-3393880484.1399999</v>
      </c>
      <c r="G304" s="6">
        <v>-3353610031.8099999</v>
      </c>
      <c r="H304" s="6">
        <v>-3313339579.48</v>
      </c>
      <c r="I304" s="6">
        <v>-3274368174</v>
      </c>
      <c r="J304" s="6">
        <v>-3234097722</v>
      </c>
      <c r="K304" s="6">
        <v>-1758105527</v>
      </c>
      <c r="L304" s="6">
        <v>-1736167540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</row>
    <row r="305" spans="1:17" x14ac:dyDescent="0.35">
      <c r="A305" s="7" t="s">
        <v>599</v>
      </c>
      <c r="B305" s="7" t="s">
        <v>600</v>
      </c>
      <c r="C305" s="2"/>
      <c r="D305" s="3"/>
      <c r="E305" s="4">
        <v>-884863008.90999997</v>
      </c>
      <c r="F305" s="5">
        <v>-859950553.90999997</v>
      </c>
      <c r="G305" s="6">
        <v>-846198868.90999997</v>
      </c>
      <c r="H305" s="6">
        <v>-847216932.13</v>
      </c>
      <c r="I305" s="6">
        <v>-843060416.50999999</v>
      </c>
      <c r="J305" s="6">
        <v>-838825342.50999999</v>
      </c>
      <c r="K305" s="6">
        <v>-837410801.50999999</v>
      </c>
      <c r="L305" s="6">
        <v>-834544823.39999998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</row>
    <row r="306" spans="1:17" x14ac:dyDescent="0.35">
      <c r="A306" s="7" t="s">
        <v>601</v>
      </c>
      <c r="B306" s="7" t="s">
        <v>602</v>
      </c>
      <c r="C306" s="2"/>
      <c r="D306" s="3"/>
      <c r="E306" s="4">
        <v>-1954705506.1600001</v>
      </c>
      <c r="F306" s="5">
        <v>-1958349796.1600001</v>
      </c>
      <c r="G306" s="6">
        <v>-1925559724.1600001</v>
      </c>
      <c r="H306" s="6">
        <v>-1899221426.4400001</v>
      </c>
      <c r="I306" s="6">
        <v>-1880221178.3800001</v>
      </c>
      <c r="J306" s="6">
        <v>-1869823493.3800001</v>
      </c>
      <c r="K306" s="6">
        <v>-1857367935.3800001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</row>
    <row r="307" spans="1:17" x14ac:dyDescent="0.35">
      <c r="A307" s="7" t="s">
        <v>603</v>
      </c>
      <c r="B307" s="7" t="s">
        <v>604</v>
      </c>
      <c r="C307" s="2"/>
      <c r="D307" s="3"/>
      <c r="E307" s="4">
        <v>-2713456741.8299999</v>
      </c>
      <c r="F307" s="5">
        <v>-2683774147.96</v>
      </c>
      <c r="G307" s="6">
        <v>-2653481670.96</v>
      </c>
      <c r="H307" s="6">
        <v>-2622699761.48</v>
      </c>
      <c r="I307" s="6">
        <v>-2594314926.8299999</v>
      </c>
      <c r="J307" s="6">
        <v>-2565310249.8299999</v>
      </c>
      <c r="K307" s="6">
        <v>-2319843404.4499998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</row>
    <row r="308" spans="1:17" x14ac:dyDescent="0.35">
      <c r="A308" s="7" t="s">
        <v>605</v>
      </c>
      <c r="B308" s="7" t="s">
        <v>606</v>
      </c>
      <c r="C308" s="2"/>
      <c r="D308" s="3"/>
      <c r="E308" s="4">
        <v>-822811286.35000002</v>
      </c>
      <c r="F308" s="5">
        <v>-880478983.28999996</v>
      </c>
      <c r="G308" s="6">
        <v>-870731074.28999996</v>
      </c>
      <c r="H308" s="6">
        <v>-861091086</v>
      </c>
      <c r="I308" s="6">
        <v>-851862052</v>
      </c>
      <c r="J308" s="6">
        <v>-842430965</v>
      </c>
      <c r="K308" s="6">
        <v>-833526370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</row>
    <row r="309" spans="1:17" x14ac:dyDescent="0.35">
      <c r="A309" s="7" t="s">
        <v>607</v>
      </c>
      <c r="B309" s="7" t="s">
        <v>608</v>
      </c>
      <c r="C309" s="2"/>
      <c r="D309" s="3"/>
      <c r="E309" s="4">
        <v>-884319631.42999995</v>
      </c>
      <c r="F309" s="5">
        <v>-859520946.42999995</v>
      </c>
      <c r="G309" s="6">
        <v>-845876257.42999995</v>
      </c>
      <c r="H309" s="6">
        <v>-835043474.82000005</v>
      </c>
      <c r="I309" s="6">
        <v>-827396631.39999998</v>
      </c>
      <c r="J309" s="6">
        <v>-823548279.39999998</v>
      </c>
      <c r="K309" s="6">
        <v>-821970937.52999997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</row>
    <row r="310" spans="1:17" x14ac:dyDescent="0.35">
      <c r="A310" s="7" t="s">
        <v>609</v>
      </c>
      <c r="B310" s="7" t="s">
        <v>610</v>
      </c>
      <c r="C310" s="2"/>
      <c r="D310" s="3"/>
      <c r="E310" s="4">
        <v>-2494964382.6700001</v>
      </c>
      <c r="F310" s="5">
        <v>-2462827396.6700001</v>
      </c>
      <c r="G310" s="6">
        <v>-2429619177.4899998</v>
      </c>
      <c r="H310" s="6">
        <v>-2396410958.3099999</v>
      </c>
      <c r="I310" s="6">
        <v>-2364273972</v>
      </c>
      <c r="J310" s="6">
        <v>-2331065753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</row>
    <row r="311" spans="1:17" x14ac:dyDescent="0.35">
      <c r="A311" s="7" t="s">
        <v>611</v>
      </c>
      <c r="B311" s="7" t="s">
        <v>612</v>
      </c>
      <c r="C311" s="2"/>
      <c r="D311" s="3"/>
      <c r="E311" s="4">
        <v>-300876057.94999999</v>
      </c>
      <c r="F311" s="5">
        <v>-271680806.06999999</v>
      </c>
      <c r="G311" s="6">
        <v>-241428346.56</v>
      </c>
      <c r="H311" s="6">
        <v>-231273715.99000001</v>
      </c>
      <c r="I311" s="6">
        <v>-208140000.05000001</v>
      </c>
      <c r="J311" s="6">
        <v>-208030000.05000001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</row>
    <row r="312" spans="1:17" x14ac:dyDescent="0.35">
      <c r="A312" s="7" t="s">
        <v>613</v>
      </c>
      <c r="B312" s="7" t="s">
        <v>614</v>
      </c>
      <c r="C312" s="2"/>
      <c r="D312" s="3"/>
      <c r="E312" s="4">
        <v>-1501211556</v>
      </c>
      <c r="F312" s="5">
        <v>-1501828492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</row>
    <row r="313" spans="1:17" x14ac:dyDescent="0.35">
      <c r="A313" s="7" t="s">
        <v>615</v>
      </c>
      <c r="B313" s="7" t="s">
        <v>616</v>
      </c>
      <c r="C313" s="2"/>
      <c r="D313" s="3"/>
      <c r="E313" s="4">
        <v>-2155353674.5999999</v>
      </c>
      <c r="F313" s="5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</row>
    <row r="314" spans="1:17" x14ac:dyDescent="0.35">
      <c r="A314" s="7" t="s">
        <v>617</v>
      </c>
      <c r="B314" s="7" t="s">
        <v>618</v>
      </c>
      <c r="C314" s="2"/>
      <c r="D314" s="3"/>
      <c r="E314" s="4">
        <v>-642730999.92999995</v>
      </c>
      <c r="F314" s="5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</row>
    <row r="315" spans="1:17" x14ac:dyDescent="0.35">
      <c r="A315" s="7" t="s">
        <v>619</v>
      </c>
      <c r="B315" s="7" t="s">
        <v>620</v>
      </c>
      <c r="C315" s="2"/>
      <c r="D315" s="3"/>
      <c r="E315" s="4">
        <v>-573683671.58000004</v>
      </c>
      <c r="F315" s="5">
        <v>-582983969.34000003</v>
      </c>
      <c r="G315" s="6">
        <v>-572909884.34000003</v>
      </c>
      <c r="H315" s="6">
        <v>-564765162.24000001</v>
      </c>
      <c r="I315" s="6">
        <v>-558886276.52999997</v>
      </c>
      <c r="J315" s="6">
        <v>-555492766.52999997</v>
      </c>
      <c r="K315" s="6">
        <v>-1069197630.3099999</v>
      </c>
      <c r="L315" s="6">
        <v>-1092837176.73</v>
      </c>
      <c r="M315" s="6">
        <v>-1118251122.98</v>
      </c>
      <c r="N315" s="6">
        <v>-1074867778.98</v>
      </c>
      <c r="O315" s="6">
        <v>-1068540546.98</v>
      </c>
      <c r="P315" s="6">
        <v>-1062815207.98</v>
      </c>
      <c r="Q315" s="6">
        <v>-1056898314.98</v>
      </c>
    </row>
    <row r="316" spans="1:17" x14ac:dyDescent="0.35">
      <c r="A316" s="7" t="s">
        <v>621</v>
      </c>
      <c r="B316" s="7" t="s">
        <v>622</v>
      </c>
      <c r="C316" s="3"/>
      <c r="D316" s="2"/>
      <c r="E316" s="4">
        <v>-1313849949.9200001</v>
      </c>
      <c r="F316" s="5">
        <v>-1281964695.9200001</v>
      </c>
      <c r="G316" s="6">
        <v>-1266681177.9200001</v>
      </c>
      <c r="H316" s="6">
        <v>-1255481864.8199999</v>
      </c>
      <c r="I316" s="6">
        <v>-1248815218.8699999</v>
      </c>
      <c r="J316" s="6">
        <v>-1247999352.8699999</v>
      </c>
      <c r="K316" s="6">
        <v>-1261892767.22</v>
      </c>
      <c r="L316" s="6">
        <v>-1262780369.79</v>
      </c>
      <c r="M316" s="6">
        <v>-1298645130.79</v>
      </c>
      <c r="N316" s="6">
        <v>-1260046460.74</v>
      </c>
      <c r="O316" s="6">
        <v>-1257702678.74</v>
      </c>
      <c r="P316" s="6">
        <v>-1255834935.74</v>
      </c>
      <c r="Q316" s="6">
        <v>-1253967102.74</v>
      </c>
    </row>
    <row r="317" spans="1:17" x14ac:dyDescent="0.35">
      <c r="A317" s="7" t="s">
        <v>623</v>
      </c>
      <c r="B317" s="7" t="s">
        <v>624</v>
      </c>
      <c r="C317" s="2"/>
      <c r="D317" s="3"/>
      <c r="E317" s="4">
        <v>-169541626.96000001</v>
      </c>
      <c r="F317" s="5">
        <v>-165447746.96000001</v>
      </c>
      <c r="G317" s="6">
        <v>-163495697.96000001</v>
      </c>
      <c r="H317" s="6">
        <v>-162070392.12</v>
      </c>
      <c r="I317" s="6">
        <v>-161229927.12</v>
      </c>
      <c r="J317" s="6">
        <v>-161144719.12</v>
      </c>
      <c r="K317" s="6">
        <v>-160850362.12</v>
      </c>
      <c r="L317" s="6">
        <v>-161001413.81</v>
      </c>
      <c r="M317" s="6">
        <v>-165575559.81</v>
      </c>
      <c r="N317" s="6">
        <v>-160040881.81</v>
      </c>
      <c r="O317" s="6">
        <v>-159978911.81</v>
      </c>
      <c r="P317" s="6">
        <v>-159978911.81</v>
      </c>
      <c r="Q317" s="6">
        <v>-159978911.81</v>
      </c>
    </row>
    <row r="318" spans="1:17" x14ac:dyDescent="0.35">
      <c r="A318" s="7" t="s">
        <v>625</v>
      </c>
      <c r="B318" s="7" t="s">
        <v>626</v>
      </c>
      <c r="C318" s="2"/>
      <c r="D318" s="3"/>
      <c r="E318" s="4">
        <v>-256782793.5</v>
      </c>
      <c r="F318" s="5">
        <v>-249634746.5</v>
      </c>
      <c r="G318" s="6">
        <v>-245725581.5</v>
      </c>
      <c r="H318" s="6">
        <v>-242631727.36000001</v>
      </c>
      <c r="I318" s="6">
        <v>-240460733.06</v>
      </c>
      <c r="J318" s="6">
        <v>-239394655.06</v>
      </c>
      <c r="K318" s="6">
        <v>-238053746.06</v>
      </c>
      <c r="L318" s="6">
        <v>-237346334.96000001</v>
      </c>
      <c r="M318" s="6">
        <v>-243227778.96000001</v>
      </c>
      <c r="N318" s="6">
        <v>-234178889.96000001</v>
      </c>
      <c r="O318" s="6">
        <v>-233177430.96000001</v>
      </c>
      <c r="P318" s="6">
        <v>-232293827.96000001</v>
      </c>
      <c r="Q318" s="6">
        <v>-231384294.96000001</v>
      </c>
    </row>
    <row r="319" spans="1:17" x14ac:dyDescent="0.35">
      <c r="A319" s="7" t="s">
        <v>627</v>
      </c>
      <c r="B319" s="7" t="s">
        <v>628</v>
      </c>
      <c r="C319" s="2"/>
      <c r="D319" s="3"/>
      <c r="E319" s="4">
        <v>-1119636986.3</v>
      </c>
      <c r="F319" s="5">
        <v>-1708720891.48</v>
      </c>
      <c r="G319" s="6">
        <v>-1704421234.3699999</v>
      </c>
      <c r="H319" s="6">
        <v>-1700260275.47</v>
      </c>
      <c r="I319" s="6">
        <v>-1695960617.9400001</v>
      </c>
      <c r="J319" s="6">
        <v>-1698965755.3399999</v>
      </c>
      <c r="K319" s="6">
        <v>-1687500002.3399999</v>
      </c>
      <c r="L319" s="6">
        <v>-1687500001.8399999</v>
      </c>
      <c r="M319" s="6">
        <v>-1687500001.97</v>
      </c>
      <c r="N319" s="6">
        <v>-1687500001.8599999</v>
      </c>
      <c r="O319" s="6">
        <v>-1687500001.3599999</v>
      </c>
      <c r="P319" s="6">
        <v>-1694434932.76</v>
      </c>
      <c r="Q319" s="6">
        <v>-1687500000.76</v>
      </c>
    </row>
    <row r="320" spans="1:17" x14ac:dyDescent="0.35">
      <c r="A320" s="7" t="s">
        <v>629</v>
      </c>
      <c r="B320" s="7" t="s">
        <v>630</v>
      </c>
      <c r="C320" s="2"/>
      <c r="D320" s="3"/>
      <c r="E320" s="4">
        <v>-140000000</v>
      </c>
      <c r="F320" s="5">
        <v>-140000000</v>
      </c>
      <c r="G320" s="6">
        <v>-140000000</v>
      </c>
      <c r="H320" s="6">
        <v>-140000000</v>
      </c>
      <c r="I320" s="6">
        <v>-140000000</v>
      </c>
      <c r="J320" s="6">
        <v>-140000000</v>
      </c>
      <c r="K320" s="6">
        <v>-140000000</v>
      </c>
      <c r="L320" s="6">
        <v>-140000000</v>
      </c>
      <c r="M320" s="6">
        <v>-140000000</v>
      </c>
      <c r="N320" s="6">
        <v>-140000000</v>
      </c>
      <c r="O320" s="6">
        <v>-140000000</v>
      </c>
      <c r="P320" s="6">
        <v>-140000000</v>
      </c>
      <c r="Q320" s="6">
        <v>-140000000</v>
      </c>
    </row>
    <row r="321" spans="1:17" x14ac:dyDescent="0.35">
      <c r="A321" s="7" t="s">
        <v>631</v>
      </c>
      <c r="B321" s="7" t="s">
        <v>632</v>
      </c>
      <c r="C321" s="2"/>
      <c r="D321" s="3"/>
      <c r="E321" s="4">
        <v>-17907503.789999999</v>
      </c>
      <c r="F321" s="5">
        <v>-17776009.789999999</v>
      </c>
      <c r="G321" s="6">
        <v>-17641163.789999999</v>
      </c>
      <c r="H321" s="6">
        <v>-17507340.559999999</v>
      </c>
      <c r="I321" s="6">
        <v>-17378785.170000002</v>
      </c>
      <c r="J321" s="6">
        <v>-17246952.170000002</v>
      </c>
      <c r="K321" s="6">
        <v>-17120309.170000002</v>
      </c>
      <c r="L321" s="6">
        <v>-16990437.170000002</v>
      </c>
      <c r="M321" s="6">
        <v>-16873937.170000002</v>
      </c>
      <c r="N321" s="6">
        <v>-16745934.17</v>
      </c>
      <c r="O321" s="6">
        <v>-16618902.17</v>
      </c>
      <c r="P321" s="6">
        <v>-16496870.17</v>
      </c>
      <c r="Q321" s="6">
        <v>-16371727.17</v>
      </c>
    </row>
    <row r="322" spans="1:17" x14ac:dyDescent="0.35">
      <c r="A322" s="7" t="s">
        <v>633</v>
      </c>
      <c r="B322" s="7" t="s">
        <v>634</v>
      </c>
      <c r="C322" s="2"/>
      <c r="D322" s="3"/>
      <c r="E322" s="4">
        <v>-15151440.16</v>
      </c>
      <c r="F322" s="5">
        <v>-15040184.16</v>
      </c>
      <c r="G322" s="6">
        <v>-14926091.16</v>
      </c>
      <c r="H322" s="6">
        <v>-14812864.08</v>
      </c>
      <c r="I322" s="6">
        <v>-14704094.08</v>
      </c>
      <c r="J322" s="6">
        <v>-14592551.08</v>
      </c>
      <c r="K322" s="6">
        <v>-14485399.08</v>
      </c>
      <c r="L322" s="6">
        <v>-14375515.08</v>
      </c>
      <c r="M322" s="6">
        <v>-14276945.08</v>
      </c>
      <c r="N322" s="6">
        <v>-14168642.08</v>
      </c>
      <c r="O322" s="6">
        <v>-14061161.08</v>
      </c>
      <c r="P322" s="6">
        <v>-13957911.08</v>
      </c>
      <c r="Q322" s="6">
        <v>-13852028.08</v>
      </c>
    </row>
    <row r="323" spans="1:17" x14ac:dyDescent="0.35">
      <c r="A323" s="7" t="s">
        <v>635</v>
      </c>
      <c r="B323" s="7" t="s">
        <v>636</v>
      </c>
      <c r="C323" s="2"/>
      <c r="D323" s="3"/>
      <c r="E323" s="4">
        <v>-16937969.02</v>
      </c>
      <c r="F323" s="5">
        <v>-16813594.02</v>
      </c>
      <c r="G323" s="6">
        <v>-16686049.02</v>
      </c>
      <c r="H323" s="6">
        <v>-16559471.140000001</v>
      </c>
      <c r="I323" s="6">
        <v>-16437875.890000001</v>
      </c>
      <c r="J323" s="6">
        <v>-16313180.890000001</v>
      </c>
      <c r="K323" s="6">
        <v>-16193393.890000001</v>
      </c>
      <c r="L323" s="6">
        <v>-16070552.890000001</v>
      </c>
      <c r="M323" s="6">
        <v>-15960360.890000001</v>
      </c>
      <c r="N323" s="6">
        <v>-15839287.890000001</v>
      </c>
      <c r="O323" s="6">
        <v>-15719133.890000001</v>
      </c>
      <c r="P323" s="6">
        <v>-15603708.890000001</v>
      </c>
      <c r="Q323" s="6">
        <v>-15485341.890000001</v>
      </c>
    </row>
    <row r="324" spans="1:17" x14ac:dyDescent="0.35">
      <c r="A324" s="7" t="s">
        <v>637</v>
      </c>
      <c r="B324" s="7" t="s">
        <v>638</v>
      </c>
      <c r="C324" s="9"/>
      <c r="D324" s="10"/>
      <c r="E324" s="4">
        <v>-10000000</v>
      </c>
      <c r="F324" s="10">
        <v>-10000000</v>
      </c>
      <c r="G324" s="6">
        <v>-10000000</v>
      </c>
      <c r="H324" s="6">
        <v>-10000000</v>
      </c>
      <c r="I324" s="6">
        <v>-10000000</v>
      </c>
      <c r="J324" s="6">
        <v>-10000000</v>
      </c>
      <c r="K324" s="6">
        <v>-10000000</v>
      </c>
      <c r="L324" s="6">
        <v>-10000000</v>
      </c>
      <c r="M324" s="6">
        <v>-10000000</v>
      </c>
      <c r="N324" s="6">
        <v>-10000000</v>
      </c>
      <c r="O324" s="6">
        <v>-10000000</v>
      </c>
      <c r="P324" s="6">
        <v>-10000000</v>
      </c>
      <c r="Q324" s="6">
        <v>-10000000</v>
      </c>
    </row>
    <row r="325" spans="1:17" x14ac:dyDescent="0.35">
      <c r="A325" s="7" t="s">
        <v>639</v>
      </c>
      <c r="B325" s="7" t="s">
        <v>640</v>
      </c>
      <c r="C325" s="9"/>
      <c r="D325" s="10"/>
      <c r="E325" s="4">
        <v>0.1</v>
      </c>
      <c r="F325" s="10">
        <v>0.1</v>
      </c>
      <c r="G325" s="6">
        <v>0.1</v>
      </c>
      <c r="H325" s="6">
        <v>0.1</v>
      </c>
      <c r="I325" s="6">
        <v>0.1</v>
      </c>
      <c r="J325" s="6">
        <v>0.1</v>
      </c>
      <c r="K325" s="6">
        <v>0.1</v>
      </c>
      <c r="L325" s="6">
        <v>0.1</v>
      </c>
      <c r="M325" s="6">
        <v>0.1</v>
      </c>
      <c r="N325" s="6">
        <v>0.1</v>
      </c>
      <c r="O325" s="6">
        <v>0.1</v>
      </c>
      <c r="P325" s="6">
        <v>0.1</v>
      </c>
      <c r="Q325" s="6">
        <v>0.1</v>
      </c>
    </row>
    <row r="326" spans="1:17" x14ac:dyDescent="0.35">
      <c r="A326" s="7" t="s">
        <v>641</v>
      </c>
      <c r="B326" s="7" t="s">
        <v>642</v>
      </c>
      <c r="C326" s="9"/>
      <c r="D326" s="10"/>
      <c r="E326" s="4">
        <v>-336133494.57999998</v>
      </c>
      <c r="F326" s="10">
        <v>-326530131.57999998</v>
      </c>
      <c r="G326" s="6">
        <v>-321166384.57999998</v>
      </c>
      <c r="H326" s="6">
        <v>-316875589.20999998</v>
      </c>
      <c r="I326" s="6">
        <v>-313757925.16000003</v>
      </c>
      <c r="J326" s="6">
        <v>-312123265.16000003</v>
      </c>
      <c r="K326" s="6">
        <v>-316459301.91000003</v>
      </c>
      <c r="L326" s="6">
        <v>-315873679.32999998</v>
      </c>
      <c r="M326" s="6">
        <v>-323475096.32999998</v>
      </c>
      <c r="N326" s="6">
        <v>-311200921.32999998</v>
      </c>
      <c r="O326" s="6">
        <v>0</v>
      </c>
      <c r="P326" s="6">
        <v>0</v>
      </c>
      <c r="Q326" s="6">
        <v>0</v>
      </c>
    </row>
    <row r="327" spans="1:17" x14ac:dyDescent="0.35">
      <c r="A327" s="7" t="s">
        <v>643</v>
      </c>
      <c r="B327" s="7" t="s">
        <v>644</v>
      </c>
      <c r="C327" s="9"/>
      <c r="D327" s="10"/>
      <c r="E327" s="4">
        <v>-4237321.57</v>
      </c>
      <c r="F327" s="10">
        <v>-4206207.57</v>
      </c>
      <c r="G327" s="6">
        <v>-4174299.57</v>
      </c>
      <c r="H327" s="6">
        <v>-4142633.96</v>
      </c>
      <c r="I327" s="6">
        <v>-4112214.84</v>
      </c>
      <c r="J327" s="6">
        <v>-4081019.84</v>
      </c>
      <c r="K327" s="6">
        <v>-4051052.84</v>
      </c>
      <c r="L327" s="6">
        <v>-4020321.84</v>
      </c>
      <c r="M327" s="6">
        <v>-3992755.84</v>
      </c>
      <c r="N327" s="6">
        <v>-3962467.84</v>
      </c>
      <c r="O327" s="6">
        <v>-3932408.84</v>
      </c>
      <c r="P327" s="6">
        <v>-3903533.84</v>
      </c>
      <c r="Q327" s="6">
        <v>-3873921.84</v>
      </c>
    </row>
    <row r="328" spans="1:17" x14ac:dyDescent="0.35">
      <c r="A328" s="7" t="s">
        <v>645</v>
      </c>
      <c r="B328" s="7" t="s">
        <v>646</v>
      </c>
      <c r="C328" s="9"/>
      <c r="D328" s="10"/>
      <c r="E328" s="4">
        <v>-162500000</v>
      </c>
      <c r="F328" s="10">
        <v>-162500000</v>
      </c>
      <c r="G328" s="6">
        <v>-162500000</v>
      </c>
      <c r="H328" s="6">
        <v>-162500000</v>
      </c>
      <c r="I328" s="6">
        <v>-162500000</v>
      </c>
      <c r="J328" s="6">
        <v>-162500000</v>
      </c>
      <c r="K328" s="6">
        <v>-162500000</v>
      </c>
      <c r="L328" s="6">
        <v>-162500000</v>
      </c>
      <c r="M328" s="6">
        <v>-162500000</v>
      </c>
      <c r="N328" s="6">
        <v>-162500000</v>
      </c>
      <c r="O328" s="6">
        <v>-162500000</v>
      </c>
      <c r="P328" s="6">
        <v>-162500000</v>
      </c>
      <c r="Q328" s="6">
        <v>-162500000</v>
      </c>
    </row>
    <row r="329" spans="1:17" x14ac:dyDescent="0.35">
      <c r="A329" s="7" t="s">
        <v>647</v>
      </c>
      <c r="B329" s="7" t="s">
        <v>648</v>
      </c>
      <c r="C329" s="9"/>
      <c r="D329" s="10"/>
      <c r="E329" s="4">
        <v>-7910937.7400000002</v>
      </c>
      <c r="F329" s="10">
        <v>-7566456.4900000002</v>
      </c>
      <c r="G329" s="6">
        <v>-6955715.0599999996</v>
      </c>
      <c r="H329" s="6">
        <v>-6673144.0300000003</v>
      </c>
      <c r="I329" s="6">
        <v>-6827215.3200000003</v>
      </c>
      <c r="J329" s="6">
        <v>-6677418.04</v>
      </c>
      <c r="K329" s="6">
        <v>-6419788.9500000002</v>
      </c>
      <c r="L329" s="6">
        <v>-6443820.5599999996</v>
      </c>
      <c r="M329" s="6">
        <v>-5471883.7699999996</v>
      </c>
      <c r="N329" s="6">
        <v>-4096349.87</v>
      </c>
      <c r="O329" s="6">
        <v>-4032942.5</v>
      </c>
      <c r="P329" s="6">
        <v>-3633869.22</v>
      </c>
      <c r="Q329" s="6">
        <v>-4549186.4800000004</v>
      </c>
    </row>
    <row r="330" spans="1:17" x14ac:dyDescent="0.35">
      <c r="A330" s="7" t="s">
        <v>649</v>
      </c>
      <c r="B330" s="7" t="s">
        <v>650</v>
      </c>
      <c r="C330" s="9"/>
      <c r="D330" s="10"/>
      <c r="E330" s="4">
        <v>-74357468.730000004</v>
      </c>
      <c r="F330" s="10">
        <v>-71831617.980000004</v>
      </c>
      <c r="G330" s="6">
        <v>-69321667.890000001</v>
      </c>
      <c r="H330" s="6">
        <v>-66835686.590000004</v>
      </c>
      <c r="I330" s="6">
        <v>-64371377.32</v>
      </c>
      <c r="J330" s="6">
        <v>-61919847.479999997</v>
      </c>
      <c r="K330" s="6">
        <v>-59469613.240000002</v>
      </c>
      <c r="L330" s="6">
        <v>-72723854.75</v>
      </c>
      <c r="M330" s="6">
        <v>-70275799.489999995</v>
      </c>
      <c r="N330" s="6">
        <v>-67758193.530000001</v>
      </c>
      <c r="O330" s="6">
        <v>-65324766.5</v>
      </c>
      <c r="P330" s="6">
        <v>-62890904.060000002</v>
      </c>
      <c r="Q330" s="6">
        <v>-60471646.68</v>
      </c>
    </row>
    <row r="331" spans="1:17" x14ac:dyDescent="0.35">
      <c r="A331" s="7" t="s">
        <v>651</v>
      </c>
      <c r="B331" s="7" t="s">
        <v>652</v>
      </c>
      <c r="C331" s="9"/>
      <c r="D331" s="10"/>
      <c r="E331" s="11">
        <v>-21689335.800000001</v>
      </c>
      <c r="F331" s="10">
        <v>-27571307.289999999</v>
      </c>
      <c r="G331" s="6">
        <v>-10807630.02</v>
      </c>
      <c r="H331" s="6">
        <v>-5883350.54</v>
      </c>
      <c r="I331" s="6">
        <v>-4979890.41</v>
      </c>
      <c r="J331" s="6">
        <v>-4967637.47</v>
      </c>
      <c r="K331" s="6">
        <v>-4888345.93</v>
      </c>
      <c r="L331" s="6">
        <v>-48925414.850000001</v>
      </c>
      <c r="M331" s="6">
        <v>-6970876.3099999996</v>
      </c>
      <c r="N331" s="6">
        <v>-5053060.32</v>
      </c>
      <c r="O331" s="6">
        <v>-7116360.7599999998</v>
      </c>
      <c r="P331" s="6">
        <v>-6285831.1500000004</v>
      </c>
      <c r="Q331" s="6">
        <v>-6962526.7300000004</v>
      </c>
    </row>
    <row r="332" spans="1:17" x14ac:dyDescent="0.35">
      <c r="A332" s="7" t="s">
        <v>653</v>
      </c>
      <c r="B332" s="7" t="s">
        <v>654</v>
      </c>
      <c r="C332" s="9"/>
      <c r="D332" s="10"/>
      <c r="E332" s="11">
        <v>0</v>
      </c>
      <c r="F332" s="10">
        <v>0</v>
      </c>
      <c r="G332" s="6">
        <v>-25548.95</v>
      </c>
      <c r="H332" s="6">
        <v>-25548.95</v>
      </c>
      <c r="I332" s="6">
        <v>-25548.95</v>
      </c>
      <c r="J332" s="6">
        <v>-25548.95</v>
      </c>
      <c r="K332" s="6">
        <v>-25548.95</v>
      </c>
      <c r="L332" s="6">
        <v>-25548.95</v>
      </c>
      <c r="M332" s="6">
        <v>-25548.95</v>
      </c>
      <c r="N332" s="6">
        <v>-25548.95</v>
      </c>
      <c r="O332" s="6">
        <v>-25548.95</v>
      </c>
      <c r="P332" s="6">
        <v>-25548.95</v>
      </c>
      <c r="Q332" s="6">
        <v>-25548.95</v>
      </c>
    </row>
    <row r="333" spans="1:17" x14ac:dyDescent="0.35">
      <c r="A333" s="7" t="s">
        <v>655</v>
      </c>
      <c r="B333" s="7" t="s">
        <v>656</v>
      </c>
      <c r="C333" s="9"/>
      <c r="D333" s="10"/>
      <c r="E333" s="11">
        <v>-71395.5</v>
      </c>
      <c r="F333" s="10">
        <v>-70946.05</v>
      </c>
      <c r="G333" s="6">
        <v>-70268.55</v>
      </c>
      <c r="H333" s="6">
        <v>-69655.97</v>
      </c>
      <c r="I333" s="6">
        <v>-69294.75</v>
      </c>
      <c r="J333" s="6">
        <v>-69258.12</v>
      </c>
      <c r="K333" s="6">
        <v>-69131.62</v>
      </c>
      <c r="L333" s="6">
        <v>-69196.539999999994</v>
      </c>
      <c r="M333" s="6">
        <v>-71162.460000000006</v>
      </c>
      <c r="N333" s="6">
        <v>-1730125.79</v>
      </c>
      <c r="O333" s="6">
        <v>-1661342.74</v>
      </c>
      <c r="P333" s="6">
        <v>-1592547.38</v>
      </c>
      <c r="Q333" s="6">
        <v>-1524164.84</v>
      </c>
    </row>
    <row r="334" spans="1:17" x14ac:dyDescent="0.35">
      <c r="A334" s="7" t="s">
        <v>657</v>
      </c>
      <c r="B334" s="7" t="s">
        <v>658</v>
      </c>
      <c r="C334" s="9"/>
      <c r="D334" s="10"/>
      <c r="E334" s="11">
        <v>-2076564.27</v>
      </c>
      <c r="F334" s="10">
        <v>-3379372.6</v>
      </c>
      <c r="G334" s="6">
        <v>-1875175.38</v>
      </c>
      <c r="H334" s="6">
        <v>-3496464.2</v>
      </c>
      <c r="I334" s="6">
        <v>-3900206.02</v>
      </c>
      <c r="J334" s="6">
        <v>-3560441.13</v>
      </c>
      <c r="K334" s="6">
        <v>-3344518.58</v>
      </c>
      <c r="L334" s="6">
        <v>-56230991.149999999</v>
      </c>
      <c r="M334" s="6">
        <v>-4656364.4000000004</v>
      </c>
      <c r="N334" s="6">
        <v>-3607752.03</v>
      </c>
      <c r="O334" s="6">
        <v>-3637443.18</v>
      </c>
      <c r="P334" s="6">
        <v>-3001106.53</v>
      </c>
      <c r="Q334" s="6">
        <v>-3804464.44</v>
      </c>
    </row>
    <row r="335" spans="1:17" x14ac:dyDescent="0.35">
      <c r="A335" s="7" t="s">
        <v>659</v>
      </c>
      <c r="B335" s="7" t="s">
        <v>660</v>
      </c>
      <c r="C335" s="9"/>
      <c r="D335" s="10"/>
      <c r="E335" s="11">
        <v>-7156686.54</v>
      </c>
      <c r="F335" s="10">
        <v>-7145899.2400000002</v>
      </c>
      <c r="G335" s="6">
        <v>-6620915.6699999999</v>
      </c>
      <c r="H335" s="6">
        <v>-6474601.79</v>
      </c>
      <c r="I335" s="6">
        <v>-7175831.8899999997</v>
      </c>
      <c r="J335" s="6">
        <v>-7538280.5599999996</v>
      </c>
      <c r="K335" s="6">
        <v>-7489795.5199999996</v>
      </c>
      <c r="L335" s="6">
        <v>-7539974.7199999997</v>
      </c>
      <c r="M335" s="6">
        <v>-6254207.8600000003</v>
      </c>
      <c r="N335" s="6">
        <v>-12562501.4</v>
      </c>
      <c r="O335" s="6">
        <v>-12753506.82</v>
      </c>
      <c r="P335" s="6">
        <v>-6584404.8499999996</v>
      </c>
      <c r="Q335" s="6">
        <v>-6386659.1200000001</v>
      </c>
    </row>
    <row r="336" spans="1:17" x14ac:dyDescent="0.35">
      <c r="A336" s="7" t="s">
        <v>661</v>
      </c>
      <c r="B336" s="7" t="s">
        <v>662</v>
      </c>
      <c r="C336" s="9"/>
      <c r="D336" s="10"/>
      <c r="E336" s="11">
        <v>-5970273065.8900003</v>
      </c>
      <c r="F336" s="10">
        <v>-5937522215.1599998</v>
      </c>
      <c r="G336" s="6">
        <v>-6420382417.5900002</v>
      </c>
      <c r="H336" s="6">
        <v>-6616325099.7200003</v>
      </c>
      <c r="I336" s="6">
        <v>-6844490627.7399998</v>
      </c>
      <c r="J336" s="6">
        <v>-7026185412.8699999</v>
      </c>
      <c r="K336" s="6">
        <v>-7207880198</v>
      </c>
      <c r="L336" s="6">
        <v>-7389574983.1300001</v>
      </c>
      <c r="M336" s="6">
        <v>-7571269768.2600002</v>
      </c>
      <c r="N336" s="6">
        <v>-7752964553.3900003</v>
      </c>
      <c r="O336" s="6">
        <v>-7934659338.5200005</v>
      </c>
      <c r="P336" s="6">
        <v>-3722759751.75</v>
      </c>
      <c r="Q336" s="6">
        <v>-3904454536.8800001</v>
      </c>
    </row>
    <row r="337" spans="1:17" x14ac:dyDescent="0.35">
      <c r="A337" s="7" t="s">
        <v>663</v>
      </c>
      <c r="B337" s="7" t="s">
        <v>664</v>
      </c>
      <c r="C337" s="9"/>
      <c r="D337" s="10"/>
      <c r="E337" s="11">
        <v>-114983939.83</v>
      </c>
      <c r="F337" s="10">
        <v>-109378119.83</v>
      </c>
      <c r="G337" s="6">
        <v>-104707819.83</v>
      </c>
      <c r="H337" s="6">
        <v>-99328719.829999998</v>
      </c>
      <c r="I337" s="6">
        <v>-94806935.829999998</v>
      </c>
      <c r="J337" s="6">
        <v>-90230103.829999998</v>
      </c>
      <c r="K337" s="6">
        <v>-85441811.829999998</v>
      </c>
      <c r="L337" s="6">
        <v>-81335155.829999998</v>
      </c>
      <c r="M337" s="6">
        <v>-77473259.829999998</v>
      </c>
      <c r="N337" s="6">
        <v>-74139035.829999998</v>
      </c>
      <c r="O337" s="6">
        <v>-70467395.829999998</v>
      </c>
      <c r="P337" s="6">
        <v>-66725291.829999998</v>
      </c>
      <c r="Q337" s="6">
        <v>-62587251.829999998</v>
      </c>
    </row>
    <row r="338" spans="1:17" x14ac:dyDescent="0.35">
      <c r="A338" s="7" t="s">
        <v>665</v>
      </c>
      <c r="B338" s="7" t="s">
        <v>666</v>
      </c>
      <c r="C338" s="9"/>
      <c r="D338" s="10"/>
      <c r="E338" s="11">
        <v>-51620578.82</v>
      </c>
      <c r="F338" s="10">
        <v>-51620578.82</v>
      </c>
      <c r="G338" s="6">
        <v>-51620578.82</v>
      </c>
      <c r="H338" s="6">
        <v>-51620578.82</v>
      </c>
      <c r="I338" s="6">
        <v>-33115200</v>
      </c>
      <c r="J338" s="6">
        <v>-33115200</v>
      </c>
      <c r="K338" s="6">
        <v>-33115200</v>
      </c>
      <c r="L338" s="6">
        <v>-33115200</v>
      </c>
      <c r="M338" s="6">
        <v>-33115200</v>
      </c>
      <c r="N338" s="6">
        <v>-33115200</v>
      </c>
      <c r="O338" s="6">
        <v>-33115200</v>
      </c>
      <c r="P338" s="6">
        <v>-33115200</v>
      </c>
      <c r="Q338" s="6">
        <v>-33115200</v>
      </c>
    </row>
    <row r="339" spans="1:17" x14ac:dyDescent="0.35">
      <c r="A339" s="7" t="s">
        <v>667</v>
      </c>
      <c r="B339" s="7" t="s">
        <v>668</v>
      </c>
      <c r="C339" s="9"/>
      <c r="D339" s="10"/>
      <c r="E339" s="11">
        <v>-682252782.24000001</v>
      </c>
      <c r="F339" s="10">
        <v>-690254200.24000001</v>
      </c>
      <c r="G339" s="6">
        <v>-943115.7</v>
      </c>
      <c r="H339" s="6">
        <v>-270598657.97000003</v>
      </c>
      <c r="I339" s="6">
        <v>-943115.7</v>
      </c>
      <c r="J339" s="6">
        <v>-943115.7</v>
      </c>
      <c r="K339" s="6">
        <v>-943115.7</v>
      </c>
      <c r="L339" s="6">
        <v>-311621855</v>
      </c>
      <c r="M339" s="6">
        <v>-311621855</v>
      </c>
      <c r="N339" s="6">
        <v>-311621855</v>
      </c>
      <c r="O339" s="6">
        <v>-311621855</v>
      </c>
      <c r="P339" s="6">
        <v>-311621855</v>
      </c>
      <c r="Q339" s="6">
        <v>-311621855</v>
      </c>
    </row>
    <row r="340" spans="1:17" x14ac:dyDescent="0.35">
      <c r="A340" s="7" t="s">
        <v>669</v>
      </c>
      <c r="B340" s="7" t="s">
        <v>670</v>
      </c>
      <c r="C340" s="9"/>
      <c r="D340" s="10"/>
      <c r="E340" s="11">
        <v>0</v>
      </c>
      <c r="F340" s="10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</row>
    <row r="341" spans="1:17" x14ac:dyDescent="0.35">
      <c r="A341" s="7" t="s">
        <v>671</v>
      </c>
      <c r="B341" s="7" t="s">
        <v>672</v>
      </c>
      <c r="C341" s="9"/>
      <c r="D341" s="10"/>
      <c r="E341" s="11">
        <v>0</v>
      </c>
      <c r="F341" s="10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-1660762739.22</v>
      </c>
      <c r="P341" s="6">
        <v>-1643732602.22</v>
      </c>
      <c r="Q341" s="6">
        <v>-1626134794.22</v>
      </c>
    </row>
    <row r="342" spans="1:17" x14ac:dyDescent="0.35">
      <c r="A342" s="7" t="s">
        <v>673</v>
      </c>
      <c r="B342" s="7" t="s">
        <v>674</v>
      </c>
      <c r="C342" s="9"/>
      <c r="D342" s="10"/>
      <c r="E342" s="11">
        <v>-0.2</v>
      </c>
      <c r="F342" s="10">
        <v>-10841313.68</v>
      </c>
      <c r="G342" s="6">
        <v>256188.57</v>
      </c>
      <c r="H342" s="6">
        <v>-10748358.98</v>
      </c>
      <c r="I342" s="6">
        <v>-21654536.010000002</v>
      </c>
      <c r="J342" s="6">
        <v>-10815333.199999999</v>
      </c>
      <c r="K342" s="6">
        <v>-10815330.83</v>
      </c>
      <c r="L342" s="6">
        <v>-10815321.33</v>
      </c>
      <c r="M342" s="6">
        <v>8518.91</v>
      </c>
      <c r="N342" s="6">
        <v>2100.38</v>
      </c>
      <c r="O342" s="6">
        <v>-4097.62</v>
      </c>
      <c r="P342" s="6">
        <v>-10678785.970000001</v>
      </c>
      <c r="Q342" s="6">
        <v>-10684924.08</v>
      </c>
    </row>
    <row r="343" spans="1:17" x14ac:dyDescent="0.35">
      <c r="A343" s="7" t="s">
        <v>675</v>
      </c>
      <c r="B343" s="7" t="s">
        <v>676</v>
      </c>
      <c r="C343" s="9"/>
      <c r="D343" s="10"/>
      <c r="E343" s="11">
        <v>-1156606.8899999999</v>
      </c>
      <c r="F343" s="10">
        <v>-1149325.8400000001</v>
      </c>
      <c r="G343" s="6">
        <v>-2266777.08</v>
      </c>
      <c r="H343" s="6">
        <v>-1128426.58</v>
      </c>
      <c r="I343" s="6">
        <v>-1122574.8600000001</v>
      </c>
      <c r="J343" s="6">
        <v>-1121981.5900000001</v>
      </c>
      <c r="K343" s="6">
        <v>-1119932.1100000001</v>
      </c>
      <c r="L343" s="6">
        <v>-1120983.82</v>
      </c>
      <c r="M343" s="6">
        <v>-1152831.6399999999</v>
      </c>
      <c r="N343" s="6">
        <v>-2220869.0299999998</v>
      </c>
      <c r="O343" s="6">
        <v>-2221068.41</v>
      </c>
      <c r="P343" s="6">
        <v>-2214380.64</v>
      </c>
      <c r="Q343" s="6">
        <v>-1106583.54</v>
      </c>
    </row>
    <row r="344" spans="1:17" x14ac:dyDescent="0.35">
      <c r="A344" s="7" t="s">
        <v>677</v>
      </c>
      <c r="B344" s="7" t="s">
        <v>678</v>
      </c>
      <c r="C344" s="9"/>
      <c r="D344" s="10"/>
      <c r="E344" s="11">
        <v>-1348908437.6099999</v>
      </c>
      <c r="F344" s="10">
        <v>-1322514468.1300001</v>
      </c>
      <c r="G344" s="6">
        <v>-1300309914.75</v>
      </c>
      <c r="H344" s="6">
        <v>-1282427722.0599999</v>
      </c>
      <c r="I344" s="6">
        <v>-1269281929.25</v>
      </c>
      <c r="J344" s="6">
        <v>-1262065336.96</v>
      </c>
      <c r="K344" s="6">
        <v>-1291796215.02</v>
      </c>
      <c r="L344" s="6">
        <v>-1286318575.5799999</v>
      </c>
      <c r="M344" s="6">
        <v>-1316324785.23</v>
      </c>
      <c r="N344" s="6">
        <v>-1266179738.3</v>
      </c>
      <c r="O344" s="6">
        <v>-1259640949.3</v>
      </c>
      <c r="P344" s="6">
        <v>-1253334224.3</v>
      </c>
      <c r="Q344" s="6">
        <v>-1284997244.8900001</v>
      </c>
    </row>
    <row r="345" spans="1:17" x14ac:dyDescent="0.35">
      <c r="A345" s="7" t="s">
        <v>679</v>
      </c>
      <c r="B345" s="7" t="s">
        <v>680</v>
      </c>
      <c r="C345" s="9"/>
      <c r="D345" s="10"/>
      <c r="E345" s="11">
        <v>-40858157.189999998</v>
      </c>
      <c r="F345" s="10">
        <v>-39871565.189999998</v>
      </c>
      <c r="G345" s="6">
        <v>-39401137.189999998</v>
      </c>
      <c r="H345" s="6">
        <v>-39057649.710000001</v>
      </c>
      <c r="I345" s="6">
        <v>-38855104.710000001</v>
      </c>
      <c r="J345" s="6">
        <v>-38834570.710000001</v>
      </c>
      <c r="K345" s="6">
        <v>-38763632.710000001</v>
      </c>
      <c r="L345" s="6">
        <v>-38800035.020000003</v>
      </c>
      <c r="M345" s="6">
        <v>-39902367.020000003</v>
      </c>
      <c r="N345" s="6">
        <v>-243506202.83000001</v>
      </c>
      <c r="O345" s="6">
        <v>-218965858.86000001</v>
      </c>
      <c r="P345" s="6">
        <v>-189875018.91999999</v>
      </c>
      <c r="Q345" s="6">
        <v>-164068106.81</v>
      </c>
    </row>
    <row r="346" spans="1:17" x14ac:dyDescent="0.35">
      <c r="A346" s="7" t="s">
        <v>681</v>
      </c>
      <c r="B346" s="7" t="s">
        <v>682</v>
      </c>
      <c r="C346" s="9"/>
      <c r="D346" s="10"/>
      <c r="E346" s="11">
        <v>0</v>
      </c>
      <c r="F346" s="10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</row>
    <row r="347" spans="1:17" x14ac:dyDescent="0.35">
      <c r="A347" s="7" t="s">
        <v>683</v>
      </c>
      <c r="B347" s="7" t="s">
        <v>684</v>
      </c>
      <c r="C347" s="9"/>
      <c r="D347" s="10"/>
      <c r="E347" s="11">
        <v>-46337012.840000004</v>
      </c>
      <c r="F347" s="10">
        <v>-45033056.840000004</v>
      </c>
      <c r="G347" s="6">
        <v>-44313549.840000004</v>
      </c>
      <c r="H347" s="6">
        <v>-43741486.619999997</v>
      </c>
      <c r="I347" s="6">
        <v>-43336555.799999997</v>
      </c>
      <c r="J347" s="6">
        <v>-43130495.799999997</v>
      </c>
      <c r="K347" s="6">
        <v>-42875510.799999997</v>
      </c>
      <c r="L347" s="6">
        <v>-42734300.409999996</v>
      </c>
      <c r="M347" s="6">
        <v>-43780481.409999996</v>
      </c>
      <c r="N347" s="6">
        <v>-42138093.409999996</v>
      </c>
      <c r="O347" s="6">
        <v>-41944401.409999996</v>
      </c>
      <c r="P347" s="6">
        <v>-41772374.409999996</v>
      </c>
      <c r="Q347" s="6">
        <v>-41595356.409999996</v>
      </c>
    </row>
    <row r="348" spans="1:17" x14ac:dyDescent="0.35">
      <c r="A348" s="7" t="s">
        <v>685</v>
      </c>
      <c r="B348" s="7" t="s">
        <v>686</v>
      </c>
      <c r="C348" s="9"/>
      <c r="D348" s="10"/>
      <c r="E348" s="11">
        <v>0</v>
      </c>
      <c r="F348" s="10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-898144655.54999995</v>
      </c>
      <c r="P348" s="6">
        <v>-888709039.54999995</v>
      </c>
      <c r="Q348" s="6">
        <v>-878958902.54999995</v>
      </c>
    </row>
    <row r="349" spans="1:17" x14ac:dyDescent="0.35">
      <c r="A349" s="7" t="s">
        <v>687</v>
      </c>
      <c r="B349" s="7" t="s">
        <v>688</v>
      </c>
      <c r="C349" s="9"/>
      <c r="D349" s="10"/>
      <c r="E349" s="11">
        <v>-1139830372.28</v>
      </c>
      <c r="F349" s="10">
        <v>-1362412994.1800001</v>
      </c>
      <c r="G349" s="6">
        <v>-1348860685.1800001</v>
      </c>
      <c r="H349" s="6">
        <v>-1335308376.26</v>
      </c>
      <c r="I349" s="6">
        <v>-1322193238.5899999</v>
      </c>
      <c r="J349" s="6">
        <v>-1308640929.5899999</v>
      </c>
      <c r="K349" s="6">
        <v>-1295525791.5899999</v>
      </c>
      <c r="L349" s="6">
        <v>-1281973482.5899999</v>
      </c>
      <c r="M349" s="6">
        <v>-1269732687.5899999</v>
      </c>
      <c r="N349" s="6">
        <v>-1256180378.5899999</v>
      </c>
      <c r="O349" s="6">
        <v>-1242628069.5899999</v>
      </c>
      <c r="P349" s="6">
        <v>-1229512931.5899999</v>
      </c>
      <c r="Q349" s="6">
        <v>-1215960622.5899999</v>
      </c>
    </row>
    <row r="350" spans="1:17" x14ac:dyDescent="0.35">
      <c r="A350" s="7" t="s">
        <v>689</v>
      </c>
      <c r="B350" s="7" t="s">
        <v>690</v>
      </c>
      <c r="C350" s="9"/>
      <c r="D350" s="10"/>
      <c r="E350" s="11">
        <v>0</v>
      </c>
      <c r="F350" s="10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-3524383.56</v>
      </c>
      <c r="P350" s="6">
        <v>-3524383.56</v>
      </c>
      <c r="Q350" s="6">
        <v>-3524383.56</v>
      </c>
    </row>
    <row r="351" spans="1:17" x14ac:dyDescent="0.35">
      <c r="A351" s="7" t="s">
        <v>691</v>
      </c>
      <c r="B351" s="7" t="s">
        <v>692</v>
      </c>
      <c r="C351" s="9"/>
      <c r="D351" s="10"/>
      <c r="E351" s="11">
        <v>0</v>
      </c>
      <c r="F351" s="10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-204835615</v>
      </c>
      <c r="P351" s="6">
        <v>-202649314</v>
      </c>
      <c r="Q351" s="6">
        <v>-200390136</v>
      </c>
    </row>
    <row r="352" spans="1:17" x14ac:dyDescent="0.35">
      <c r="A352" s="7" t="s">
        <v>693</v>
      </c>
      <c r="B352" s="7" t="s">
        <v>694</v>
      </c>
      <c r="C352" s="9"/>
      <c r="D352" s="10"/>
      <c r="E352" s="11">
        <v>0</v>
      </c>
      <c r="F352" s="10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-269212330</v>
      </c>
      <c r="P352" s="6">
        <v>-266130138</v>
      </c>
      <c r="Q352" s="6">
        <v>-262945206</v>
      </c>
    </row>
    <row r="353" spans="1:17" x14ac:dyDescent="0.35">
      <c r="A353" s="7" t="s">
        <v>695</v>
      </c>
      <c r="B353" s="7" t="s">
        <v>696</v>
      </c>
      <c r="C353" s="9"/>
      <c r="D353" s="10"/>
      <c r="E353" s="11">
        <v>-951686688.36000001</v>
      </c>
      <c r="F353" s="10">
        <v>-923811033.36000001</v>
      </c>
      <c r="G353" s="6">
        <v>-907939589.71000004</v>
      </c>
      <c r="H353" s="6">
        <v>-895122849.86000001</v>
      </c>
      <c r="I353" s="6">
        <v>-885818097.40999997</v>
      </c>
      <c r="J353" s="6">
        <v>-880528454.40999997</v>
      </c>
      <c r="K353" s="6">
        <v>-1050021499.25</v>
      </c>
      <c r="L353" s="6">
        <v>-634160339.16999996</v>
      </c>
      <c r="M353" s="6">
        <v>-648966290.16999996</v>
      </c>
      <c r="N353" s="6">
        <v>-623857436.16999996</v>
      </c>
      <c r="O353" s="6">
        <v>-618096821.16999996</v>
      </c>
      <c r="P353" s="6">
        <v>-614820315.16999996</v>
      </c>
      <c r="Q353" s="6">
        <v>-618474271.38999999</v>
      </c>
    </row>
    <row r="354" spans="1:17" x14ac:dyDescent="0.35">
      <c r="A354" s="7" t="s">
        <v>697</v>
      </c>
      <c r="B354" s="7" t="s">
        <v>698</v>
      </c>
      <c r="C354" s="9"/>
      <c r="D354" s="10"/>
      <c r="E354" s="11">
        <v>0</v>
      </c>
      <c r="F354" s="10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-536780823</v>
      </c>
      <c r="P354" s="6">
        <v>-530616439</v>
      </c>
      <c r="Q354" s="6">
        <v>-524246576</v>
      </c>
    </row>
    <row r="355" spans="1:17" x14ac:dyDescent="0.35">
      <c r="A355" s="7" t="s">
        <v>699</v>
      </c>
      <c r="B355" s="7" t="s">
        <v>700</v>
      </c>
      <c r="C355" s="9"/>
      <c r="D355" s="10"/>
      <c r="E355" s="11">
        <v>0</v>
      </c>
      <c r="F355" s="10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-525890412</v>
      </c>
      <c r="P355" s="6">
        <v>-519726028</v>
      </c>
      <c r="Q355" s="6">
        <v>-513356165</v>
      </c>
    </row>
    <row r="356" spans="1:17" x14ac:dyDescent="0.35">
      <c r="A356" s="7" t="s">
        <v>701</v>
      </c>
      <c r="B356" s="7" t="s">
        <v>702</v>
      </c>
      <c r="C356" s="9"/>
      <c r="D356" s="10"/>
      <c r="E356" s="11">
        <v>0</v>
      </c>
      <c r="F356" s="10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-207972602</v>
      </c>
      <c r="P356" s="6">
        <v>-205506849</v>
      </c>
      <c r="Q356" s="6">
        <v>-202958904</v>
      </c>
    </row>
    <row r="357" spans="1:17" x14ac:dyDescent="0.35">
      <c r="A357" s="7" t="s">
        <v>703</v>
      </c>
      <c r="B357" s="7" t="s">
        <v>704</v>
      </c>
      <c r="C357" s="9"/>
      <c r="D357" s="10"/>
      <c r="E357" s="11">
        <v>0</v>
      </c>
      <c r="F357" s="10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-312575342</v>
      </c>
      <c r="P357" s="4">
        <v>-308876712</v>
      </c>
      <c r="Q357" s="4">
        <v>-305054794</v>
      </c>
    </row>
    <row r="358" spans="1:17" x14ac:dyDescent="0.35">
      <c r="A358" s="7" t="s">
        <v>705</v>
      </c>
      <c r="B358" s="7" t="s">
        <v>706</v>
      </c>
      <c r="C358" s="9"/>
      <c r="D358" s="10"/>
      <c r="E358" s="11">
        <v>0</v>
      </c>
      <c r="F358" s="10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-518698631</v>
      </c>
      <c r="P358" s="4">
        <v>-512534247</v>
      </c>
      <c r="Q358" s="4">
        <v>-506164384</v>
      </c>
    </row>
    <row r="359" spans="1:17" x14ac:dyDescent="0.35">
      <c r="A359" s="7" t="s">
        <v>707</v>
      </c>
      <c r="B359" s="7" t="s">
        <v>708</v>
      </c>
      <c r="C359" s="9"/>
      <c r="D359" s="10"/>
      <c r="E359" s="11">
        <v>0</v>
      </c>
      <c r="F359" s="10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-7068493</v>
      </c>
      <c r="P359" s="4">
        <v>-7068493</v>
      </c>
      <c r="Q359" s="4">
        <v>-403616438</v>
      </c>
    </row>
    <row r="360" spans="1:17" x14ac:dyDescent="0.35">
      <c r="A360" s="7" t="s">
        <v>709</v>
      </c>
      <c r="B360" s="7" t="s">
        <v>710</v>
      </c>
      <c r="C360" s="9"/>
      <c r="D360" s="10"/>
      <c r="E360" s="11">
        <v>-13580090</v>
      </c>
      <c r="F360" s="10">
        <v>-107681551.25</v>
      </c>
      <c r="G360" s="4">
        <v>-52101490</v>
      </c>
      <c r="H360" s="4">
        <v>-11998389</v>
      </c>
      <c r="I360" s="4">
        <v>-10615707.890000001</v>
      </c>
      <c r="J360" s="4">
        <v>-15911166.23</v>
      </c>
      <c r="K360" s="4">
        <v>-16711666.23</v>
      </c>
      <c r="L360" s="4">
        <v>-16725666.23</v>
      </c>
      <c r="M360" s="4">
        <v>-16037266.23</v>
      </c>
      <c r="N360" s="4">
        <v>-20754466.23</v>
      </c>
      <c r="O360" s="4">
        <v>-50291066.229999997</v>
      </c>
      <c r="P360" s="4">
        <v>-14572829.560000001</v>
      </c>
      <c r="Q360" s="4">
        <v>-10510300</v>
      </c>
    </row>
    <row r="361" spans="1:17" x14ac:dyDescent="0.35">
      <c r="A361" s="7" t="s">
        <v>711</v>
      </c>
      <c r="B361" s="7" t="s">
        <v>712</v>
      </c>
      <c r="C361" s="9"/>
      <c r="D361" s="10"/>
      <c r="E361" s="11">
        <v>-47337998.75</v>
      </c>
      <c r="F361" s="10">
        <v>-45079744.170000002</v>
      </c>
      <c r="G361" s="10">
        <v>-120545376.23999999</v>
      </c>
      <c r="H361" s="10">
        <v>-176175514.88</v>
      </c>
      <c r="I361" s="10">
        <v>-111100439.03</v>
      </c>
      <c r="J361" s="10">
        <v>-104390231.02</v>
      </c>
      <c r="K361" s="10">
        <v>-252392011.49000001</v>
      </c>
      <c r="L361" s="10">
        <v>-187695483.75999999</v>
      </c>
      <c r="M361" s="10">
        <v>-113065829.58</v>
      </c>
      <c r="N361" s="10">
        <v>-48835430.200000003</v>
      </c>
      <c r="O361" s="10">
        <v>-25837606.420000002</v>
      </c>
      <c r="P361" s="10">
        <v>-24012096.32</v>
      </c>
      <c r="Q361" s="10">
        <v>-133632586.04000001</v>
      </c>
    </row>
    <row r="362" spans="1:17" x14ac:dyDescent="0.35">
      <c r="A362" s="7" t="s">
        <v>713</v>
      </c>
      <c r="B362" s="7" t="s">
        <v>714</v>
      </c>
      <c r="C362" s="9"/>
      <c r="D362" s="10"/>
      <c r="E362" s="11">
        <v>-24621163.629999999</v>
      </c>
      <c r="F362" s="10">
        <v>-24660838.629999999</v>
      </c>
      <c r="G362" s="10">
        <v>-24660838.629999999</v>
      </c>
      <c r="H362" s="10">
        <v>-28223542.379999999</v>
      </c>
      <c r="I362" s="10">
        <v>-28223542.379999999</v>
      </c>
      <c r="J362" s="10">
        <v>-114977709.98</v>
      </c>
      <c r="K362" s="10">
        <v>-23772454.760000002</v>
      </c>
      <c r="L362" s="10">
        <v>-23836813.690000001</v>
      </c>
      <c r="M362" s="10">
        <v>-23836813.690000001</v>
      </c>
      <c r="N362" s="10">
        <v>-41651725.020000003</v>
      </c>
      <c r="O362" s="10">
        <v>-80543209.040000007</v>
      </c>
      <c r="P362" s="10">
        <v>-80787508.280000001</v>
      </c>
      <c r="Q362" s="10">
        <v>-3082050.8</v>
      </c>
    </row>
    <row r="363" spans="1:17" x14ac:dyDescent="0.35">
      <c r="A363" s="7" t="s">
        <v>715</v>
      </c>
      <c r="B363" s="7" t="s">
        <v>716</v>
      </c>
      <c r="C363" s="9"/>
      <c r="D363" s="10"/>
      <c r="E363" s="11">
        <v>-177969.99</v>
      </c>
      <c r="F363" s="10">
        <v>-157909.99</v>
      </c>
      <c r="G363" s="10">
        <v>-1507502.63</v>
      </c>
      <c r="H363" s="10">
        <v>-64069.99</v>
      </c>
      <c r="I363" s="10">
        <v>17930.009999999998</v>
      </c>
      <c r="J363" s="10">
        <v>-493569.99</v>
      </c>
      <c r="K363" s="10">
        <v>-808938.74</v>
      </c>
      <c r="L363" s="10">
        <v>-354083.12</v>
      </c>
      <c r="M363" s="10">
        <v>-848838.7</v>
      </c>
      <c r="N363" s="10">
        <v>-278983.12</v>
      </c>
      <c r="O363" s="10">
        <v>-157688.75</v>
      </c>
      <c r="P363" s="10">
        <v>-1274885</v>
      </c>
      <c r="Q363" s="10">
        <v>-1007250</v>
      </c>
    </row>
    <row r="364" spans="1:17" x14ac:dyDescent="0.35">
      <c r="A364" s="7" t="s">
        <v>717</v>
      </c>
      <c r="B364" s="7" t="s">
        <v>718</v>
      </c>
      <c r="C364" s="9"/>
      <c r="D364" s="10"/>
      <c r="E364" s="11">
        <v>-65290914.039999999</v>
      </c>
      <c r="F364" s="10">
        <v>-65290914.039999999</v>
      </c>
      <c r="G364" s="10">
        <v>-65290914.039999999</v>
      </c>
      <c r="H364" s="10">
        <v>-62915406.979999997</v>
      </c>
      <c r="I364" s="10">
        <v>-62915406.979999997</v>
      </c>
      <c r="J364" s="10">
        <v>-62915406.979999997</v>
      </c>
      <c r="K364" s="10">
        <v>-62915406.979999997</v>
      </c>
      <c r="L364" s="10">
        <v>-62915406.979999997</v>
      </c>
      <c r="M364" s="10">
        <v>-62915406.979999997</v>
      </c>
      <c r="N364" s="10">
        <v>-62915406.979999997</v>
      </c>
      <c r="O364" s="10">
        <v>-62915406.979999997</v>
      </c>
      <c r="P364" s="10">
        <v>-62915406.979999997</v>
      </c>
      <c r="Q364" s="10">
        <v>-62915406.979999997</v>
      </c>
    </row>
    <row r="365" spans="1:17" x14ac:dyDescent="0.35">
      <c r="A365" s="7" t="s">
        <v>719</v>
      </c>
      <c r="B365" s="7" t="s">
        <v>720</v>
      </c>
      <c r="C365" s="9"/>
      <c r="D365" s="10"/>
      <c r="E365" s="11">
        <v>-267050.15999999997</v>
      </c>
      <c r="F365" s="10">
        <v>-273028.38</v>
      </c>
      <c r="G365" s="10">
        <v>-252887.82</v>
      </c>
      <c r="H365" s="10">
        <v>-247079.19</v>
      </c>
      <c r="I365" s="10">
        <v>-267625.44</v>
      </c>
      <c r="J365" s="10">
        <v>-278067.28000000003</v>
      </c>
      <c r="K365" s="10">
        <v>-279423.76</v>
      </c>
      <c r="L365" s="10">
        <v>-283105.05</v>
      </c>
      <c r="M365" s="10">
        <v>-232441</v>
      </c>
      <c r="N365" s="10">
        <v>-4678248.3</v>
      </c>
      <c r="O365" s="10">
        <v>-4453428.79</v>
      </c>
      <c r="P365" s="10">
        <v>-4221331.5199999996</v>
      </c>
      <c r="Q365" s="10">
        <v>-3994137.81</v>
      </c>
    </row>
    <row r="366" spans="1:17" x14ac:dyDescent="0.35">
      <c r="A366" s="7" t="s">
        <v>721</v>
      </c>
      <c r="B366" s="7" t="s">
        <v>722</v>
      </c>
      <c r="C366" s="9"/>
      <c r="D366" s="10"/>
      <c r="E366" s="11">
        <v>-2131932389.29</v>
      </c>
      <c r="F366" s="10">
        <v>-2448132255.8899999</v>
      </c>
      <c r="G366" s="10">
        <v>-2427152342.8899999</v>
      </c>
      <c r="H366" s="10">
        <v>-2366563377.3000002</v>
      </c>
      <c r="I366" s="10">
        <v>-2687458933.9000001</v>
      </c>
      <c r="J366" s="10">
        <v>-2673789728.9000001</v>
      </c>
      <c r="K366" s="10">
        <v>-2959149381.9000001</v>
      </c>
      <c r="L366" s="10">
        <v>-2980896421.29</v>
      </c>
      <c r="M366" s="10">
        <v>-2967195225.29</v>
      </c>
      <c r="N366" s="10">
        <v>-2952103199.29</v>
      </c>
      <c r="O366" s="10">
        <v>-2974703813.6599998</v>
      </c>
      <c r="P366" s="10">
        <v>-2960059265.6599998</v>
      </c>
      <c r="Q366" s="10">
        <v>-2954407505</v>
      </c>
    </row>
    <row r="367" spans="1:17" x14ac:dyDescent="0.35">
      <c r="A367" s="7" t="s">
        <v>723</v>
      </c>
      <c r="B367" s="7" t="s">
        <v>724</v>
      </c>
      <c r="C367" s="9"/>
      <c r="D367" s="10"/>
      <c r="E367" s="11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10">
        <v>0</v>
      </c>
      <c r="N367" s="10">
        <v>0</v>
      </c>
      <c r="O367" s="10">
        <v>-5728767</v>
      </c>
      <c r="P367" s="10">
        <v>-5728767</v>
      </c>
      <c r="Q367" s="10">
        <v>-412190411</v>
      </c>
    </row>
    <row r="368" spans="1:17" x14ac:dyDescent="0.35">
      <c r="A368" s="7" t="s">
        <v>725</v>
      </c>
      <c r="B368" s="7" t="s">
        <v>726</v>
      </c>
      <c r="C368" s="9"/>
      <c r="D368" s="10"/>
      <c r="E368" s="11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-205506849</v>
      </c>
      <c r="P368" s="10">
        <v>-203041096</v>
      </c>
      <c r="Q368" s="10">
        <v>-200493151</v>
      </c>
    </row>
    <row r="369" spans="1:17" x14ac:dyDescent="0.35">
      <c r="A369" s="7" t="s">
        <v>727</v>
      </c>
      <c r="B369" s="7" t="s">
        <v>728</v>
      </c>
      <c r="C369" s="9"/>
      <c r="D369" s="10"/>
      <c r="E369" s="11">
        <v>-141215.20000000001</v>
      </c>
      <c r="F369" s="10">
        <v>-357829.18</v>
      </c>
      <c r="G369" s="10">
        <v>-4253150.84</v>
      </c>
      <c r="H369" s="10">
        <v>-6547138.8399999999</v>
      </c>
      <c r="I369" s="10">
        <v>-5268190.84</v>
      </c>
      <c r="J369" s="10">
        <v>-7646537.8399999999</v>
      </c>
      <c r="K369" s="10">
        <v>-399502.05</v>
      </c>
      <c r="L369" s="10">
        <v>-399502.05</v>
      </c>
      <c r="M369" s="10">
        <v>-399502.05</v>
      </c>
      <c r="N369" s="10">
        <v>-399502.05</v>
      </c>
      <c r="O369" s="10">
        <v>-399502.05</v>
      </c>
      <c r="P369" s="10">
        <v>-399502.05</v>
      </c>
      <c r="Q369" s="10">
        <v>-399502.05</v>
      </c>
    </row>
    <row r="370" spans="1:17" x14ac:dyDescent="0.35">
      <c r="A370" s="7" t="s">
        <v>729</v>
      </c>
      <c r="B370" s="7" t="s">
        <v>730</v>
      </c>
      <c r="C370" s="9"/>
      <c r="D370" s="10"/>
      <c r="E370" s="11">
        <v>0</v>
      </c>
      <c r="F370" s="10">
        <v>0</v>
      </c>
      <c r="G370" s="10">
        <v>0</v>
      </c>
      <c r="H370" s="10">
        <v>-42600430.280000001</v>
      </c>
      <c r="I370" s="10">
        <v>-42600430.280000001</v>
      </c>
      <c r="J370" s="10">
        <v>-42600430.280000001</v>
      </c>
      <c r="K370" s="10">
        <v>-42600430.280000001</v>
      </c>
      <c r="L370" s="10">
        <v>-42600430.280000001</v>
      </c>
      <c r="M370" s="10">
        <v>-42600430.280000001</v>
      </c>
      <c r="N370" s="10">
        <v>-42600430.280000001</v>
      </c>
      <c r="O370" s="10">
        <v>-42600430.280000001</v>
      </c>
      <c r="P370" s="10">
        <v>-326161809.83999997</v>
      </c>
      <c r="Q370" s="10">
        <v>-326161809.83999997</v>
      </c>
    </row>
    <row r="371" spans="1:17" x14ac:dyDescent="0.35">
      <c r="A371" s="7" t="s">
        <v>731</v>
      </c>
      <c r="B371" s="7" t="s">
        <v>732</v>
      </c>
      <c r="C371" s="9"/>
      <c r="D371" s="10"/>
      <c r="E371" s="11">
        <v>-2009972603.97</v>
      </c>
      <c r="F371" s="10">
        <v>-2010432877.5699999</v>
      </c>
      <c r="G371" s="10">
        <v>-2009972603.5999999</v>
      </c>
      <c r="H371" s="10">
        <v>-2009205480.3099999</v>
      </c>
      <c r="I371" s="10">
        <v>-2010126028.25</v>
      </c>
      <c r="J371" s="10">
        <v>-2008438356.9400001</v>
      </c>
      <c r="K371" s="10">
        <v>-2011506850.72</v>
      </c>
      <c r="L371" s="10">
        <v>-2010739727.3499999</v>
      </c>
      <c r="M371" s="10">
        <v>-2013041097.27</v>
      </c>
      <c r="N371" s="10">
        <v>-2012273973.27</v>
      </c>
      <c r="O371" s="10">
        <v>-2011506849.9000001</v>
      </c>
      <c r="P371" s="10">
        <v>-1207824658</v>
      </c>
      <c r="Q371" s="10">
        <v>0</v>
      </c>
    </row>
    <row r="372" spans="1:17" x14ac:dyDescent="0.35">
      <c r="A372" s="7" t="s">
        <v>733</v>
      </c>
      <c r="B372" s="7" t="s">
        <v>734</v>
      </c>
      <c r="C372" s="9"/>
      <c r="D372" s="10"/>
      <c r="E372" s="11">
        <v>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10">
        <v>0</v>
      </c>
      <c r="N372" s="10">
        <v>0</v>
      </c>
      <c r="O372" s="10">
        <v>-255034247</v>
      </c>
      <c r="P372" s="10">
        <v>-251952055</v>
      </c>
      <c r="Q372" s="10">
        <v>0</v>
      </c>
    </row>
    <row r="373" spans="1:17" x14ac:dyDescent="0.35">
      <c r="A373" s="7" t="s">
        <v>735</v>
      </c>
      <c r="B373" s="7" t="s">
        <v>736</v>
      </c>
      <c r="C373" s="9"/>
      <c r="D373" s="10"/>
      <c r="E373" s="11">
        <v>-1753177695.1199999</v>
      </c>
      <c r="F373" s="10">
        <v>-1710630456.1199999</v>
      </c>
      <c r="G373" s="10">
        <v>-1690229265.1199999</v>
      </c>
      <c r="H373" s="10">
        <v>-1675278115.47</v>
      </c>
      <c r="I373" s="10">
        <v>-1666201526.1300001</v>
      </c>
      <c r="J373" s="10">
        <v>-1665105900.1300001</v>
      </c>
      <c r="K373" s="10">
        <v>-1662007777.1300001</v>
      </c>
      <c r="L373" s="10">
        <v>-1663501837.7</v>
      </c>
      <c r="M373" s="10">
        <v>-1710568777.7</v>
      </c>
      <c r="N373" s="10">
        <v>-1653175404.7</v>
      </c>
      <c r="O373" s="10">
        <v>-1644724105.7</v>
      </c>
      <c r="P373" s="10">
        <v>0</v>
      </c>
      <c r="Q373" s="10">
        <v>0</v>
      </c>
    </row>
    <row r="374" spans="1:17" x14ac:dyDescent="0.35">
      <c r="A374" s="7" t="s">
        <v>737</v>
      </c>
      <c r="B374" s="7" t="s">
        <v>738</v>
      </c>
      <c r="C374" s="9"/>
      <c r="D374" s="10"/>
      <c r="E374" s="11">
        <v>-5791737.75</v>
      </c>
      <c r="F374" s="10">
        <v>-6166942.75</v>
      </c>
      <c r="G374" s="10">
        <v>-6585662.75</v>
      </c>
      <c r="H374" s="10">
        <v>-7092412.75</v>
      </c>
      <c r="I374" s="10">
        <v>-8973668.0999999996</v>
      </c>
      <c r="J374" s="10">
        <v>-11303156.83</v>
      </c>
      <c r="K374" s="10">
        <v>-22011816.829999998</v>
      </c>
      <c r="L374" s="10">
        <v>-53576547.490000002</v>
      </c>
      <c r="M374" s="10">
        <v>-130492607.47</v>
      </c>
      <c r="N374" s="10">
        <v>-1020739807.24</v>
      </c>
      <c r="O374" s="10">
        <v>0</v>
      </c>
      <c r="P374" s="10">
        <v>0</v>
      </c>
      <c r="Q374" s="10">
        <v>0</v>
      </c>
    </row>
    <row r="375" spans="1:17" x14ac:dyDescent="0.35">
      <c r="A375" s="7" t="s">
        <v>739</v>
      </c>
      <c r="B375" s="7" t="s">
        <v>740</v>
      </c>
      <c r="C375" s="9"/>
      <c r="D375" s="10"/>
      <c r="E375" s="11">
        <v>974167.85</v>
      </c>
      <c r="F375" s="10">
        <v>1171051.44</v>
      </c>
      <c r="G375" s="10">
        <v>6150197.5899999999</v>
      </c>
      <c r="H375" s="10">
        <v>0</v>
      </c>
      <c r="I375" s="10">
        <v>123981</v>
      </c>
      <c r="J375" s="10">
        <v>123981</v>
      </c>
      <c r="K375" s="10">
        <v>0</v>
      </c>
      <c r="L375" s="10">
        <v>1788326.91</v>
      </c>
      <c r="M375" s="10">
        <v>1969076.66</v>
      </c>
      <c r="N375" s="10">
        <v>0</v>
      </c>
      <c r="O375" s="10">
        <v>0</v>
      </c>
      <c r="P375" s="10">
        <v>0</v>
      </c>
      <c r="Q375" s="10">
        <v>0</v>
      </c>
    </row>
    <row r="376" spans="1:17" x14ac:dyDescent="0.35">
      <c r="A376" s="7" t="s">
        <v>741</v>
      </c>
      <c r="B376" s="7" t="s">
        <v>742</v>
      </c>
      <c r="C376" s="9"/>
      <c r="D376" s="10"/>
      <c r="E376" s="11">
        <v>0.3</v>
      </c>
      <c r="F376" s="10">
        <v>-889566278.50999999</v>
      </c>
      <c r="G376" s="10">
        <v>-2429647784.5100002</v>
      </c>
      <c r="H376" s="10">
        <v>-2708562853</v>
      </c>
      <c r="I376" s="10">
        <v>-2677740935</v>
      </c>
      <c r="J376" s="10">
        <v>-2645891620</v>
      </c>
      <c r="K376" s="10">
        <v>-2623539268</v>
      </c>
      <c r="L376" s="10">
        <v>-2590536542</v>
      </c>
      <c r="M376" s="10">
        <v>-2561066733</v>
      </c>
      <c r="N376" s="10">
        <v>-2528849878</v>
      </c>
      <c r="O376" s="10">
        <v>0</v>
      </c>
      <c r="P376" s="10">
        <v>0</v>
      </c>
      <c r="Q376" s="10">
        <v>0</v>
      </c>
    </row>
    <row r="377" spans="1:17" x14ac:dyDescent="0.35">
      <c r="A377" s="7" t="s">
        <v>743</v>
      </c>
      <c r="B377" s="7" t="s">
        <v>744</v>
      </c>
      <c r="C377" s="9"/>
      <c r="D377" s="10"/>
      <c r="E377" s="11">
        <v>-3424667670.3600001</v>
      </c>
      <c r="F377" s="10">
        <v>-3386830684.3600001</v>
      </c>
      <c r="G377" s="10">
        <v>-3347732465.1799998</v>
      </c>
      <c r="H377" s="10">
        <v>-3308634246</v>
      </c>
      <c r="I377" s="10">
        <v>-3270797260</v>
      </c>
      <c r="J377" s="10">
        <v>-3231699041</v>
      </c>
      <c r="K377" s="10">
        <v>-3195690708</v>
      </c>
      <c r="L377" s="10">
        <v>-3155490622</v>
      </c>
      <c r="M377" s="10">
        <v>-3119593925</v>
      </c>
      <c r="N377" s="10">
        <v>-3080351096</v>
      </c>
      <c r="O377" s="10">
        <v>0</v>
      </c>
      <c r="P377" s="10">
        <v>0</v>
      </c>
      <c r="Q377" s="10">
        <v>0</v>
      </c>
    </row>
    <row r="378" spans="1:17" x14ac:dyDescent="0.35">
      <c r="A378" s="7" t="s">
        <v>745</v>
      </c>
      <c r="B378" s="7" t="s">
        <v>746</v>
      </c>
      <c r="C378" s="9"/>
      <c r="D378" s="10"/>
      <c r="E378" s="11">
        <v>-337337097.18000001</v>
      </c>
      <c r="F378" s="10">
        <v>-327594661.38999999</v>
      </c>
      <c r="G378" s="10">
        <v>-322107081.38999999</v>
      </c>
      <c r="H378" s="10">
        <v>-317698826.72000003</v>
      </c>
      <c r="I378" s="10">
        <v>-314518203.36000001</v>
      </c>
      <c r="J378" s="10">
        <v>-312776553.36000001</v>
      </c>
      <c r="K378" s="10">
        <v>-316052010.30000001</v>
      </c>
      <c r="L378" s="10">
        <v>-314762115.19999999</v>
      </c>
      <c r="M378" s="10">
        <v>-322239962.19999999</v>
      </c>
      <c r="N378" s="10">
        <v>-309907500.19999999</v>
      </c>
      <c r="O378" s="10">
        <v>0</v>
      </c>
      <c r="P378" s="10">
        <v>0</v>
      </c>
      <c r="Q378" s="10">
        <v>0</v>
      </c>
    </row>
    <row r="379" spans="1:17" x14ac:dyDescent="0.35">
      <c r="A379" s="7" t="s">
        <v>747</v>
      </c>
      <c r="B379" s="7" t="s">
        <v>748</v>
      </c>
      <c r="C379" s="9"/>
      <c r="D379" s="10"/>
      <c r="E379" s="10">
        <v>-1574000000.9000001</v>
      </c>
      <c r="F379" s="10">
        <v>-2058083507.8</v>
      </c>
      <c r="G379" s="10">
        <v>-2034968548.9000001</v>
      </c>
      <c r="H379" s="10">
        <v>-2011853590</v>
      </c>
      <c r="I379" s="10">
        <v>-1989484275</v>
      </c>
      <c r="J379" s="10">
        <v>-1966369316</v>
      </c>
      <c r="K379" s="10">
        <v>-1944000001</v>
      </c>
      <c r="L379" s="10">
        <v>-3322020822</v>
      </c>
      <c r="M379" s="10">
        <v>-3287224110</v>
      </c>
      <c r="N379" s="10">
        <v>-3248699178</v>
      </c>
      <c r="O379" s="10">
        <v>0</v>
      </c>
      <c r="P379" s="10">
        <v>0</v>
      </c>
      <c r="Q379" s="10">
        <v>0</v>
      </c>
    </row>
    <row r="380" spans="1:17" x14ac:dyDescent="0.35">
      <c r="A380" s="7" t="s">
        <v>749</v>
      </c>
      <c r="B380" s="7" t="s">
        <v>750</v>
      </c>
      <c r="C380" s="9"/>
      <c r="D380" s="10"/>
      <c r="E380" s="11">
        <v>0</v>
      </c>
      <c r="F380" s="10">
        <v>-801370.9</v>
      </c>
      <c r="G380" s="10">
        <v>-801370.9</v>
      </c>
      <c r="H380" s="10">
        <v>-801370.9</v>
      </c>
      <c r="I380" s="10">
        <v>-585090411.5</v>
      </c>
      <c r="J380" s="10">
        <v>-577828767.5</v>
      </c>
      <c r="K380" s="10">
        <v>-570801370.5</v>
      </c>
      <c r="L380" s="10">
        <v>-987273973</v>
      </c>
      <c r="M380" s="10">
        <v>-976342466</v>
      </c>
      <c r="N380" s="10">
        <v>-1955609589</v>
      </c>
      <c r="O380" s="10">
        <v>0</v>
      </c>
      <c r="P380" s="10">
        <v>0</v>
      </c>
      <c r="Q380" s="10">
        <v>0</v>
      </c>
    </row>
    <row r="381" spans="1:17" x14ac:dyDescent="0.35">
      <c r="A381" s="7" t="s">
        <v>751</v>
      </c>
      <c r="B381" s="7" t="s">
        <v>752</v>
      </c>
      <c r="C381" s="9"/>
      <c r="D381" s="10"/>
      <c r="E381" s="11">
        <v>-1171575000.1400001</v>
      </c>
      <c r="F381" s="10">
        <v>-1300127271.04</v>
      </c>
      <c r="G381" s="10">
        <v>-1285201726.52</v>
      </c>
      <c r="H381" s="10">
        <v>-1270276182</v>
      </c>
      <c r="I381" s="10">
        <v>-1255832107</v>
      </c>
      <c r="J381" s="10">
        <v>-1240906562</v>
      </c>
      <c r="K381" s="10">
        <v>-1227430985</v>
      </c>
      <c r="L381" s="10">
        <v>-1211990557</v>
      </c>
      <c r="M381" s="10">
        <v>-1198203015</v>
      </c>
      <c r="N381" s="10">
        <v>-1183130260</v>
      </c>
      <c r="O381" s="10">
        <v>0</v>
      </c>
      <c r="P381" s="10">
        <v>0</v>
      </c>
      <c r="Q381" s="10">
        <v>0</v>
      </c>
    </row>
    <row r="382" spans="1:17" x14ac:dyDescent="0.35">
      <c r="A382" s="7" t="s">
        <v>753</v>
      </c>
      <c r="B382" s="7" t="s">
        <v>754</v>
      </c>
      <c r="C382" s="9"/>
      <c r="D382" s="10"/>
      <c r="E382" s="11">
        <v>-346050422</v>
      </c>
      <c r="F382" s="10">
        <v>-346050422</v>
      </c>
      <c r="G382" s="10">
        <v>-346050422</v>
      </c>
      <c r="H382" s="10">
        <v>-346050422</v>
      </c>
      <c r="I382" s="10">
        <v>-346050422</v>
      </c>
      <c r="J382" s="10">
        <v>-346050422</v>
      </c>
      <c r="K382" s="10">
        <v>-346050422</v>
      </c>
      <c r="L382" s="10">
        <v>-346050422</v>
      </c>
      <c r="M382" s="10">
        <v>-346050422</v>
      </c>
      <c r="N382" s="10">
        <v>-346050422</v>
      </c>
      <c r="O382" s="10">
        <v>-346050422</v>
      </c>
      <c r="P382" s="10">
        <v>-346050422</v>
      </c>
      <c r="Q382" s="10">
        <v>-346050422</v>
      </c>
    </row>
    <row r="383" spans="1:17" x14ac:dyDescent="0.35">
      <c r="A383" s="7" t="s">
        <v>755</v>
      </c>
      <c r="B383" s="7" t="s">
        <v>756</v>
      </c>
      <c r="C383" s="9"/>
      <c r="D383" s="10"/>
      <c r="E383" s="11">
        <v>0</v>
      </c>
      <c r="F383" s="10">
        <v>120000000</v>
      </c>
      <c r="G383" s="10">
        <v>0</v>
      </c>
      <c r="H383" s="10">
        <v>-52000</v>
      </c>
      <c r="I383" s="10">
        <v>0</v>
      </c>
      <c r="J383" s="10">
        <v>0</v>
      </c>
      <c r="K383" s="10">
        <v>-8475.58</v>
      </c>
      <c r="L383" s="10">
        <v>-22078.91</v>
      </c>
      <c r="M383" s="10">
        <v>-22078.91</v>
      </c>
      <c r="N383" s="10">
        <v>-132078.91</v>
      </c>
      <c r="O383" s="10">
        <v>-132078.91</v>
      </c>
      <c r="P383" s="10">
        <v>-132078.91</v>
      </c>
      <c r="Q383" s="10">
        <v>1.0900000000000001</v>
      </c>
    </row>
    <row r="384" spans="1:17" x14ac:dyDescent="0.35">
      <c r="A384" s="7" t="s">
        <v>757</v>
      </c>
      <c r="B384" s="7" t="s">
        <v>758</v>
      </c>
      <c r="C384" s="9"/>
      <c r="D384" s="10"/>
      <c r="E384" s="11">
        <v>-0.76</v>
      </c>
      <c r="F384" s="10">
        <v>-0.76</v>
      </c>
      <c r="G384" s="10">
        <v>-0.76</v>
      </c>
      <c r="H384" s="10">
        <v>-0.76</v>
      </c>
      <c r="I384" s="10">
        <v>-0.76</v>
      </c>
      <c r="J384" s="10">
        <v>-0.76</v>
      </c>
      <c r="K384" s="10">
        <v>-0.76</v>
      </c>
      <c r="L384" s="10">
        <v>-0.76</v>
      </c>
      <c r="M384" s="10">
        <v>-0.76</v>
      </c>
      <c r="N384" s="10">
        <v>-0.01</v>
      </c>
      <c r="O384" s="10">
        <v>0</v>
      </c>
      <c r="P384" s="10">
        <v>0</v>
      </c>
      <c r="Q384" s="10">
        <v>0</v>
      </c>
    </row>
    <row r="385" spans="1:17" x14ac:dyDescent="0.35">
      <c r="A385" s="7" t="s">
        <v>759</v>
      </c>
      <c r="B385" s="7" t="s">
        <v>760</v>
      </c>
      <c r="C385" s="9"/>
      <c r="D385" s="10"/>
      <c r="E385" s="11">
        <v>-3146046.57</v>
      </c>
      <c r="F385" s="10">
        <v>0.1</v>
      </c>
      <c r="G385" s="10">
        <v>0.1</v>
      </c>
      <c r="H385" s="10">
        <v>0.1</v>
      </c>
      <c r="I385" s="10">
        <v>0.1</v>
      </c>
      <c r="J385" s="10">
        <v>-2701609.36</v>
      </c>
      <c r="K385" s="10">
        <v>-2701609.36</v>
      </c>
      <c r="L385" s="10">
        <v>-4016511.63</v>
      </c>
      <c r="M385" s="10">
        <v>-3636837.24</v>
      </c>
      <c r="N385" s="10">
        <v>-45837941.859999999</v>
      </c>
      <c r="O385" s="10">
        <v>-58912255.840000004</v>
      </c>
      <c r="P385" s="10">
        <v>0</v>
      </c>
      <c r="Q385" s="10">
        <v>0</v>
      </c>
    </row>
    <row r="386" spans="1:17" x14ac:dyDescent="0.35">
      <c r="A386" s="7" t="s">
        <v>761</v>
      </c>
      <c r="B386" s="7" t="s">
        <v>762</v>
      </c>
      <c r="C386" s="9"/>
      <c r="D386" s="10"/>
      <c r="E386" s="11">
        <v>-11930366</v>
      </c>
      <c r="F386" s="10">
        <v>-11930366</v>
      </c>
      <c r="G386" s="10">
        <v>-11930366</v>
      </c>
      <c r="H386" s="10">
        <v>-11930366</v>
      </c>
      <c r="I386" s="10">
        <v>-11930366</v>
      </c>
      <c r="J386" s="10">
        <v>-11930366</v>
      </c>
      <c r="K386" s="10">
        <v>-11930366</v>
      </c>
      <c r="L386" s="10">
        <v>-11930366</v>
      </c>
      <c r="M386" s="10">
        <v>-11930366</v>
      </c>
      <c r="N386" s="10">
        <v>-11930366</v>
      </c>
      <c r="O386" s="10">
        <v>-11930366</v>
      </c>
      <c r="P386" s="10">
        <v>-11822480</v>
      </c>
      <c r="Q386" s="10">
        <v>-11822480</v>
      </c>
    </row>
    <row r="387" spans="1:17" x14ac:dyDescent="0.35">
      <c r="A387" s="7" t="s">
        <v>763</v>
      </c>
      <c r="B387" s="7" t="s">
        <v>764</v>
      </c>
      <c r="C387" s="9"/>
      <c r="D387" s="10"/>
      <c r="E387" s="11">
        <v>-431419967.61000001</v>
      </c>
      <c r="F387" s="10">
        <v>-431419967.61000001</v>
      </c>
      <c r="G387" s="10">
        <v>-431419967.61000001</v>
      </c>
      <c r="H387" s="10">
        <v>-431419967.61000001</v>
      </c>
      <c r="I387" s="10">
        <v>-431419967.61000001</v>
      </c>
      <c r="J387" s="10">
        <v>-431419967.61000001</v>
      </c>
      <c r="K387" s="10">
        <v>-431419967.61000001</v>
      </c>
      <c r="L387" s="10">
        <v>-431419967.61000001</v>
      </c>
      <c r="M387" s="10">
        <v>-431419967.61000001</v>
      </c>
      <c r="N387" s="10">
        <v>-431419967.61000001</v>
      </c>
      <c r="O387" s="10">
        <v>-431419967.61000001</v>
      </c>
      <c r="P387" s="10">
        <v>-431419967.61000001</v>
      </c>
      <c r="Q387" s="10">
        <v>-431419967.61000001</v>
      </c>
    </row>
    <row r="388" spans="1:17" x14ac:dyDescent="0.35">
      <c r="A388" s="7" t="s">
        <v>765</v>
      </c>
      <c r="B388" s="7" t="s">
        <v>766</v>
      </c>
      <c r="C388" s="9"/>
      <c r="D388" s="10"/>
      <c r="E388" s="11">
        <v>-3161509080.9699998</v>
      </c>
      <c r="F388" s="10">
        <v>-3161509080.9699998</v>
      </c>
      <c r="G388" s="10">
        <v>-3161509080.9699998</v>
      </c>
      <c r="H388" s="10">
        <v>-3161509080.9699998</v>
      </c>
      <c r="I388" s="10">
        <v>-3161509080.9699998</v>
      </c>
      <c r="J388" s="10">
        <v>-3161509080.9699998</v>
      </c>
      <c r="K388" s="10">
        <v>-3161509080.9699998</v>
      </c>
      <c r="L388" s="10">
        <v>-3161509080.9699998</v>
      </c>
      <c r="M388" s="10">
        <v>-3161509080.9699998</v>
      </c>
      <c r="N388" s="10">
        <v>-3161509080.9699998</v>
      </c>
      <c r="O388" s="10">
        <v>-3161509080.9699998</v>
      </c>
      <c r="P388" s="10">
        <v>-2910940319.21</v>
      </c>
      <c r="Q388" s="10">
        <v>-2910940319.21</v>
      </c>
    </row>
    <row r="389" spans="1:17" x14ac:dyDescent="0.35">
      <c r="A389" s="7" t="s">
        <v>767</v>
      </c>
      <c r="B389" s="7" t="s">
        <v>768</v>
      </c>
      <c r="C389" s="9"/>
      <c r="D389" s="10"/>
      <c r="E389" s="11">
        <v>-2139896167.3599999</v>
      </c>
      <c r="F389" s="10">
        <v>-2139896167.3599999</v>
      </c>
      <c r="G389" s="10">
        <v>-2139896167.3599999</v>
      </c>
      <c r="H389" s="10">
        <v>-2139896167.3599999</v>
      </c>
      <c r="I389" s="10">
        <v>-2139896167.3599999</v>
      </c>
      <c r="J389" s="10">
        <v>-2139896167.3599999</v>
      </c>
      <c r="K389" s="10">
        <v>-2139896167.3599999</v>
      </c>
      <c r="L389" s="10">
        <v>-2139896167.3599999</v>
      </c>
      <c r="M389" s="10">
        <v>-2139896167.3599999</v>
      </c>
      <c r="N389" s="10">
        <v>-2139896167.3599999</v>
      </c>
      <c r="O389" s="10">
        <v>-2139896167.3599999</v>
      </c>
      <c r="P389" s="10">
        <v>-2139896167.3599999</v>
      </c>
      <c r="Q389" s="10">
        <v>-755717161.34000003</v>
      </c>
    </row>
    <row r="390" spans="1:17" x14ac:dyDescent="0.35">
      <c r="A390" s="7" t="s">
        <v>769</v>
      </c>
      <c r="B390" s="7" t="s">
        <v>770</v>
      </c>
      <c r="C390" s="9"/>
      <c r="D390" s="10"/>
      <c r="E390" s="11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10">
        <v>0</v>
      </c>
      <c r="N390" s="10">
        <v>0</v>
      </c>
      <c r="O390" s="10">
        <v>0</v>
      </c>
      <c r="P390" s="10">
        <v>-250676647.75999999</v>
      </c>
      <c r="Q390" s="10">
        <v>-250676647.75999999</v>
      </c>
    </row>
    <row r="391" spans="1:17" x14ac:dyDescent="0.35">
      <c r="A391" s="7" t="s">
        <v>771</v>
      </c>
      <c r="B391" s="7"/>
      <c r="C391" s="9"/>
      <c r="D391" s="10"/>
      <c r="E391" s="11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v>-250676647.75999999</v>
      </c>
      <c r="Q391" s="10">
        <v>-250676647.75999999</v>
      </c>
    </row>
    <row r="392" spans="1:17" x14ac:dyDescent="0.35">
      <c r="A392" s="9" t="s">
        <v>769</v>
      </c>
      <c r="B392" s="9" t="s">
        <v>770</v>
      </c>
      <c r="C392" s="9"/>
      <c r="D392" s="10"/>
      <c r="E392" s="11">
        <v>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10">
        <v>0</v>
      </c>
      <c r="N392" s="10">
        <v>0</v>
      </c>
      <c r="O392" s="10">
        <v>0</v>
      </c>
      <c r="P392" s="10">
        <v>-250676647.75999999</v>
      </c>
      <c r="Q392" s="10">
        <v>-250676647.75999999</v>
      </c>
    </row>
  </sheetData>
  <conditionalFormatting sqref="A1:A392">
    <cfRule type="duplicateValues" dxfId="41" priority="8"/>
    <cfRule type="duplicateValues" dxfId="40" priority="9"/>
    <cfRule type="duplicateValues" dxfId="39" priority="10"/>
    <cfRule type="duplicateValues" dxfId="38" priority="11"/>
    <cfRule type="duplicateValues" dxfId="37" priority="12"/>
    <cfRule type="duplicateValues" dxfId="36" priority="13"/>
    <cfRule type="duplicateValues" dxfId="35" priority="1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AAF7-EF43-4ED6-8116-B8FFF16AFF98}">
  <dimension ref="A1:Q433"/>
  <sheetViews>
    <sheetView topLeftCell="A28" zoomScale="105" workbookViewId="0">
      <selection activeCell="B43" sqref="B43"/>
    </sheetView>
  </sheetViews>
  <sheetFormatPr defaultRowHeight="14.5" x14ac:dyDescent="0.35"/>
  <cols>
    <col min="1" max="1" width="8.6328125" bestFit="1" customWidth="1"/>
    <col min="2" max="2" width="46.08984375" bestFit="1" customWidth="1"/>
    <col min="5" max="7" width="18.36328125" bestFit="1" customWidth="1"/>
    <col min="8" max="13" width="17.26953125" bestFit="1" customWidth="1"/>
    <col min="14" max="14" width="16.54296875" bestFit="1" customWidth="1"/>
    <col min="15" max="16" width="16" bestFit="1" customWidth="1"/>
    <col min="17" max="17" width="18.36328125" bestFit="1" customWidth="1"/>
  </cols>
  <sheetData>
    <row r="1" spans="1:17" x14ac:dyDescent="0.35">
      <c r="A1" s="1" t="s">
        <v>0</v>
      </c>
      <c r="B1" s="1" t="s">
        <v>774</v>
      </c>
      <c r="E1" s="12">
        <f>SUM(E2:E4)</f>
        <v>-14416133126.67</v>
      </c>
      <c r="F1" s="12">
        <f t="shared" ref="F1:Q1" si="0">SUM(F2:F4)</f>
        <v>-11644932597.349998</v>
      </c>
      <c r="G1" s="12">
        <f t="shared" si="0"/>
        <v>-10701671877.059999</v>
      </c>
      <c r="H1" s="12">
        <f t="shared" si="0"/>
        <v>-8692737686.2000008</v>
      </c>
      <c r="I1" s="12">
        <f t="shared" si="0"/>
        <v>-6085108447.3000002</v>
      </c>
      <c r="J1" s="12">
        <f t="shared" si="0"/>
        <v>-5103065786.2299995</v>
      </c>
      <c r="K1" s="12">
        <f t="shared" si="0"/>
        <v>-4019331185.21</v>
      </c>
      <c r="L1" s="12">
        <f t="shared" si="0"/>
        <v>-2745538055.0700002</v>
      </c>
      <c r="M1" s="12">
        <f t="shared" si="0"/>
        <v>-1409893917.97</v>
      </c>
      <c r="N1" s="12">
        <f t="shared" si="0"/>
        <v>-283322789.81</v>
      </c>
      <c r="O1" s="12">
        <f t="shared" si="0"/>
        <v>-13302462.470000001</v>
      </c>
      <c r="P1" s="12">
        <f t="shared" si="0"/>
        <v>-13302462.470000001</v>
      </c>
      <c r="Q1" s="12">
        <f t="shared" si="0"/>
        <v>-10362058786.129999</v>
      </c>
    </row>
    <row r="2" spans="1:17" x14ac:dyDescent="0.35">
      <c r="A2" s="1" t="s">
        <v>0</v>
      </c>
      <c r="B2" s="1" t="s">
        <v>1</v>
      </c>
      <c r="C2" s="2"/>
      <c r="D2" s="3"/>
      <c r="E2" s="4">
        <v>-14219760973.950001</v>
      </c>
      <c r="F2" s="5">
        <v>-11531518360.549999</v>
      </c>
      <c r="G2" s="6">
        <v>-10597181120.26</v>
      </c>
      <c r="H2" s="6">
        <v>-8612233686.2000008</v>
      </c>
      <c r="I2" s="6">
        <v>-6004604447.3000002</v>
      </c>
      <c r="J2" s="6">
        <v>-5103065786.2299995</v>
      </c>
      <c r="K2" s="6">
        <v>-4019331185.21</v>
      </c>
      <c r="L2" s="6">
        <v>-2745538055.0700002</v>
      </c>
      <c r="M2" s="6">
        <v>-1409893917.97</v>
      </c>
      <c r="N2" s="6">
        <v>-283322789.81</v>
      </c>
      <c r="O2" s="6">
        <v>-13302462.470000001</v>
      </c>
      <c r="P2" s="6">
        <v>-13302462.470000001</v>
      </c>
      <c r="Q2" s="6">
        <v>-10242691786.129999</v>
      </c>
    </row>
    <row r="3" spans="1:17" x14ac:dyDescent="0.35">
      <c r="A3" s="7" t="s">
        <v>2</v>
      </c>
      <c r="B3" s="7" t="s">
        <v>3</v>
      </c>
      <c r="C3" s="2"/>
      <c r="D3" s="3"/>
      <c r="E3" s="4">
        <v>-196372152.72</v>
      </c>
      <c r="F3" s="5">
        <v>-113414236.8</v>
      </c>
      <c r="G3" s="6">
        <v>-104490756.8</v>
      </c>
      <c r="H3" s="6">
        <v>-80504000</v>
      </c>
      <c r="I3" s="6">
        <v>-80504000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-119360000</v>
      </c>
    </row>
    <row r="4" spans="1:17" x14ac:dyDescent="0.35">
      <c r="A4" s="7" t="s">
        <v>4</v>
      </c>
      <c r="B4" s="7" t="s">
        <v>5</v>
      </c>
      <c r="C4" s="2"/>
      <c r="D4" s="3"/>
      <c r="E4" s="4">
        <v>0</v>
      </c>
      <c r="F4" s="5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-7000</v>
      </c>
    </row>
    <row r="5" spans="1:17" x14ac:dyDescent="0.35">
      <c r="A5" s="7" t="s">
        <v>6</v>
      </c>
      <c r="B5" s="7" t="s">
        <v>772</v>
      </c>
      <c r="C5" s="2"/>
      <c r="D5" s="3"/>
      <c r="E5" s="4">
        <f>SUM(E6:E12)</f>
        <v>-4564208485.1300001</v>
      </c>
      <c r="F5" s="4">
        <f t="shared" ref="F5:Q5" si="1">SUM(F6:F12)</f>
        <v>-3951830944.8400002</v>
      </c>
      <c r="G5" s="4">
        <f t="shared" si="1"/>
        <v>-3532406569.3400002</v>
      </c>
      <c r="H5" s="4">
        <f t="shared" si="1"/>
        <v>-2121997047.1400001</v>
      </c>
      <c r="I5" s="4">
        <f t="shared" si="1"/>
        <v>-1573578742.1400001</v>
      </c>
      <c r="J5" s="4">
        <f t="shared" si="1"/>
        <v>-1569710542.1400001</v>
      </c>
      <c r="K5" s="4">
        <f t="shared" si="1"/>
        <v>-1560099539</v>
      </c>
      <c r="L5" s="4">
        <f t="shared" si="1"/>
        <v>-1556179239</v>
      </c>
      <c r="M5" s="4">
        <f t="shared" si="1"/>
        <v>-1545514099.46</v>
      </c>
      <c r="N5" s="4">
        <f t="shared" si="1"/>
        <v>-1490795752.6700001</v>
      </c>
      <c r="O5" s="4">
        <f t="shared" si="1"/>
        <v>-941819299.15999997</v>
      </c>
      <c r="P5" s="4">
        <f t="shared" si="1"/>
        <v>-74174045</v>
      </c>
      <c r="Q5" s="4">
        <f t="shared" si="1"/>
        <v>-3128725305.5499997</v>
      </c>
    </row>
    <row r="6" spans="1:17" x14ac:dyDescent="0.35">
      <c r="A6" s="7" t="s">
        <v>6</v>
      </c>
      <c r="B6" s="7" t="s">
        <v>7</v>
      </c>
      <c r="C6" s="2"/>
      <c r="D6" s="3"/>
      <c r="E6" s="4">
        <v>-1110390</v>
      </c>
      <c r="F6" s="5">
        <v>-1110390</v>
      </c>
      <c r="G6" s="6">
        <v>-1016055</v>
      </c>
      <c r="H6" s="6">
        <v>-1016055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-8800</v>
      </c>
    </row>
    <row r="7" spans="1:17" x14ac:dyDescent="0.35">
      <c r="A7" s="7" t="s">
        <v>8</v>
      </c>
      <c r="B7" s="7" t="s">
        <v>9</v>
      </c>
      <c r="C7" s="2"/>
      <c r="D7" s="3"/>
      <c r="E7" s="4">
        <v>-2495650006.5</v>
      </c>
      <c r="F7" s="5">
        <v>-2118952361.5</v>
      </c>
      <c r="G7" s="6">
        <v>-1701306600</v>
      </c>
      <c r="H7" s="6">
        <v>-374508600</v>
      </c>
      <c r="I7" s="6">
        <v>-13304900</v>
      </c>
      <c r="J7" s="6">
        <v>-13304900</v>
      </c>
      <c r="K7" s="6">
        <v>-13304900</v>
      </c>
      <c r="L7" s="6">
        <v>-13290900</v>
      </c>
      <c r="M7" s="6">
        <v>-13290900</v>
      </c>
      <c r="N7" s="6">
        <v>-13290900</v>
      </c>
      <c r="O7" s="6">
        <v>-13290900</v>
      </c>
      <c r="P7" s="6">
        <v>-13269700</v>
      </c>
      <c r="Q7" s="6">
        <v>-2054144172.53</v>
      </c>
    </row>
    <row r="8" spans="1:17" x14ac:dyDescent="0.35">
      <c r="A8" s="7" t="s">
        <v>24</v>
      </c>
      <c r="B8" s="7" t="s">
        <v>25</v>
      </c>
      <c r="C8" s="2"/>
      <c r="D8" s="3"/>
      <c r="E8" s="4">
        <v>-301858450</v>
      </c>
      <c r="F8" s="5">
        <v>-218596950</v>
      </c>
      <c r="G8" s="6">
        <v>-217273850</v>
      </c>
      <c r="H8" s="6">
        <v>-188792750</v>
      </c>
      <c r="I8" s="6">
        <v>-11123200</v>
      </c>
      <c r="J8" s="6">
        <v>-10740500</v>
      </c>
      <c r="K8" s="6">
        <v>-9642500</v>
      </c>
      <c r="L8" s="6">
        <v>-5736200</v>
      </c>
      <c r="M8" s="6">
        <v>-5589200</v>
      </c>
      <c r="N8" s="6">
        <v>-5589200</v>
      </c>
      <c r="O8" s="6">
        <v>-3766700</v>
      </c>
      <c r="P8" s="6">
        <v>-2861500</v>
      </c>
      <c r="Q8" s="6">
        <v>-43895500</v>
      </c>
    </row>
    <row r="9" spans="1:17" x14ac:dyDescent="0.35">
      <c r="A9" s="7" t="s">
        <v>26</v>
      </c>
      <c r="B9" s="7" t="s">
        <v>27</v>
      </c>
      <c r="C9" s="2"/>
      <c r="D9" s="3"/>
      <c r="E9" s="4">
        <v>-146196051.78999999</v>
      </c>
      <c r="F9" s="5">
        <v>-47904445</v>
      </c>
      <c r="G9" s="6">
        <v>-47904445</v>
      </c>
      <c r="H9" s="6">
        <v>-24447445</v>
      </c>
      <c r="I9" s="6">
        <v>-15918445</v>
      </c>
      <c r="J9" s="6">
        <v>-12432945</v>
      </c>
      <c r="K9" s="6">
        <v>-7072500</v>
      </c>
      <c r="L9" s="6">
        <v>-7072500</v>
      </c>
      <c r="M9" s="6">
        <v>-7072500</v>
      </c>
      <c r="N9" s="6">
        <v>-1070000</v>
      </c>
      <c r="O9" s="6">
        <v>-1070000</v>
      </c>
      <c r="P9" s="6">
        <v>-1070000</v>
      </c>
      <c r="Q9" s="6">
        <v>-1533400</v>
      </c>
    </row>
    <row r="10" spans="1:17" x14ac:dyDescent="0.35">
      <c r="A10" s="7" t="s">
        <v>28</v>
      </c>
      <c r="B10" s="7" t="s">
        <v>29</v>
      </c>
      <c r="C10" s="2"/>
      <c r="D10" s="3"/>
      <c r="E10" s="4">
        <v>-33695130.020000003</v>
      </c>
      <c r="F10" s="5">
        <v>-31673422.199999999</v>
      </c>
      <c r="G10" s="6">
        <v>-31673422.199999999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17" x14ac:dyDescent="0.35">
      <c r="A11" s="7" t="s">
        <v>10</v>
      </c>
      <c r="B11" s="7" t="s">
        <v>11</v>
      </c>
      <c r="C11" s="2"/>
      <c r="D11" s="3"/>
      <c r="E11" s="4">
        <v>-154680317.27000001</v>
      </c>
      <c r="F11" s="5">
        <v>-142500818</v>
      </c>
      <c r="G11" s="6">
        <v>-142139639</v>
      </c>
      <c r="H11" s="6">
        <v>-142139639</v>
      </c>
      <c r="I11" s="6">
        <v>-142139639</v>
      </c>
      <c r="J11" s="6">
        <v>-142139639</v>
      </c>
      <c r="K11" s="6">
        <v>-139619639</v>
      </c>
      <c r="L11" s="6">
        <v>-139619639</v>
      </c>
      <c r="M11" s="6">
        <v>-139619639</v>
      </c>
      <c r="N11" s="6">
        <v>-139394955</v>
      </c>
      <c r="O11" s="6">
        <v>-138194955</v>
      </c>
      <c r="P11" s="6">
        <v>-56972845</v>
      </c>
      <c r="Q11" s="6">
        <v>-189851340</v>
      </c>
    </row>
    <row r="12" spans="1:17" x14ac:dyDescent="0.35">
      <c r="A12" s="7" t="s">
        <v>12</v>
      </c>
      <c r="B12" s="7" t="s">
        <v>13</v>
      </c>
      <c r="C12" s="2"/>
      <c r="D12" s="3"/>
      <c r="E12" s="4">
        <v>-1431018139.55</v>
      </c>
      <c r="F12" s="5">
        <v>-1391092558.1400001</v>
      </c>
      <c r="G12" s="6">
        <v>-1391092558.1400001</v>
      </c>
      <c r="H12" s="6">
        <v>-1391092558.1400001</v>
      </c>
      <c r="I12" s="6">
        <v>-1391092558.1400001</v>
      </c>
      <c r="J12" s="6">
        <v>-1391092558.1400001</v>
      </c>
      <c r="K12" s="6">
        <v>-1390460000</v>
      </c>
      <c r="L12" s="6">
        <v>-1390460000</v>
      </c>
      <c r="M12" s="6">
        <v>-1379941860.46</v>
      </c>
      <c r="N12" s="6">
        <v>-1331450697.6700001</v>
      </c>
      <c r="O12" s="6">
        <v>-785496744.15999997</v>
      </c>
      <c r="P12" s="6">
        <v>0</v>
      </c>
      <c r="Q12" s="6">
        <v>-839292093.01999998</v>
      </c>
    </row>
    <row r="13" spans="1:17" x14ac:dyDescent="0.35">
      <c r="A13" s="7"/>
      <c r="B13" s="7"/>
      <c r="C13" s="2"/>
      <c r="D13" s="3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5">
      <c r="A14" s="7" t="s">
        <v>14</v>
      </c>
      <c r="B14" s="7" t="s">
        <v>773</v>
      </c>
      <c r="C14" s="2"/>
      <c r="D14" s="3"/>
      <c r="E14" s="4">
        <f>SUM(E15:E20)</f>
        <v>-12216691551.210001</v>
      </c>
      <c r="F14" s="4">
        <f t="shared" ref="F14:Q14" si="2">SUM(F15:F20)</f>
        <v>-11960245144.799999</v>
      </c>
      <c r="G14" s="4">
        <f t="shared" si="2"/>
        <v>-11477384942.369999</v>
      </c>
      <c r="H14" s="4">
        <f t="shared" si="2"/>
        <v>-11264818146.719999</v>
      </c>
      <c r="I14" s="4">
        <f t="shared" si="2"/>
        <v>-11017049865.339998</v>
      </c>
      <c r="J14" s="4">
        <f t="shared" si="2"/>
        <v>-10816355080.209999</v>
      </c>
      <c r="K14" s="4">
        <f t="shared" si="2"/>
        <v>-10507273990.34</v>
      </c>
      <c r="L14" s="4">
        <f t="shared" si="2"/>
        <v>-10321436591.309999</v>
      </c>
      <c r="M14" s="4">
        <f t="shared" si="2"/>
        <v>-10139741806.179998</v>
      </c>
      <c r="N14" s="4">
        <f t="shared" si="2"/>
        <v>-9958047021.0499992</v>
      </c>
      <c r="O14" s="4">
        <f t="shared" si="2"/>
        <v>-401389570.25999999</v>
      </c>
      <c r="P14" s="4">
        <f t="shared" si="2"/>
        <v>-181694785.13</v>
      </c>
      <c r="Q14" s="4">
        <f t="shared" si="2"/>
        <v>-5790739354.6899996</v>
      </c>
    </row>
    <row r="15" spans="1:17" x14ac:dyDescent="0.35">
      <c r="A15" s="7" t="s">
        <v>14</v>
      </c>
      <c r="B15" s="7" t="s">
        <v>15</v>
      </c>
      <c r="C15" s="2"/>
      <c r="D15" s="3"/>
      <c r="E15" s="4">
        <v>-9300923849</v>
      </c>
      <c r="F15" s="5">
        <v>-9300923849</v>
      </c>
      <c r="G15" s="6">
        <v>-9300923849</v>
      </c>
      <c r="H15" s="6">
        <v>-9300923849</v>
      </c>
      <c r="I15" s="6">
        <v>-9300923849</v>
      </c>
      <c r="J15" s="6">
        <v>-9300923849</v>
      </c>
      <c r="K15" s="6">
        <v>-9300923849</v>
      </c>
      <c r="L15" s="6">
        <v>-9300923849</v>
      </c>
      <c r="M15" s="6">
        <v>-9300923849</v>
      </c>
      <c r="N15" s="6">
        <v>-9300923849</v>
      </c>
      <c r="O15" s="6">
        <v>0</v>
      </c>
      <c r="P15" s="6">
        <v>0</v>
      </c>
      <c r="Q15" s="6">
        <v>-3579615628.73</v>
      </c>
    </row>
    <row r="16" spans="1:17" x14ac:dyDescent="0.35">
      <c r="A16" s="7" t="s">
        <v>33</v>
      </c>
      <c r="B16" s="7" t="s">
        <v>34</v>
      </c>
      <c r="C16" s="3"/>
      <c r="D16" s="2"/>
      <c r="E16" s="4">
        <v>-2723740202.0999999</v>
      </c>
      <c r="F16" s="5">
        <v>-2482085784.9899998</v>
      </c>
      <c r="G16" s="6">
        <v>-1999225582.5599999</v>
      </c>
      <c r="H16" s="6">
        <v>-1786658786.9100001</v>
      </c>
      <c r="I16" s="6">
        <v>-1539493258.8900001</v>
      </c>
      <c r="J16" s="6">
        <v>-1338798473.76</v>
      </c>
      <c r="K16" s="6">
        <v>-1157103688.6300001</v>
      </c>
      <c r="L16" s="6">
        <v>-971266289.60000002</v>
      </c>
      <c r="M16" s="6">
        <v>-789571504.47000003</v>
      </c>
      <c r="N16" s="6">
        <v>-607876719.34000003</v>
      </c>
      <c r="O16" s="6">
        <v>-401389570.25999999</v>
      </c>
      <c r="P16" s="6">
        <v>-181694785.13</v>
      </c>
      <c r="Q16" s="6">
        <v>-2076511781.76</v>
      </c>
    </row>
    <row r="17" spans="1:17" x14ac:dyDescent="0.35">
      <c r="A17" s="7" t="s">
        <v>16</v>
      </c>
      <c r="B17" s="7" t="s">
        <v>17</v>
      </c>
      <c r="C17" s="2"/>
      <c r="D17" s="3"/>
      <c r="E17" s="4">
        <v>0</v>
      </c>
      <c r="F17" s="5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-425570</v>
      </c>
    </row>
    <row r="18" spans="1:17" x14ac:dyDescent="0.35">
      <c r="A18" s="7" t="s">
        <v>18</v>
      </c>
      <c r="B18" s="7" t="s">
        <v>19</v>
      </c>
      <c r="C18" s="2"/>
      <c r="D18" s="3"/>
      <c r="E18" s="4">
        <v>-138091819.03999999</v>
      </c>
      <c r="F18" s="5">
        <v>-124186681.73999999</v>
      </c>
      <c r="G18" s="6">
        <v>-124186681.73999999</v>
      </c>
      <c r="H18" s="6">
        <v>-124186681.73999999</v>
      </c>
      <c r="I18" s="6">
        <v>-124186681.73999999</v>
      </c>
      <c r="J18" s="6">
        <v>-124186681.73999999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-125413157.2</v>
      </c>
    </row>
    <row r="19" spans="1:17" x14ac:dyDescent="0.35">
      <c r="A19" s="7" t="s">
        <v>20</v>
      </c>
      <c r="B19" s="7" t="s">
        <v>21</v>
      </c>
      <c r="C19" s="2"/>
      <c r="D19" s="3"/>
      <c r="E19" s="4">
        <v>-53935681.07</v>
      </c>
      <c r="F19" s="5">
        <v>-53048829.07</v>
      </c>
      <c r="G19" s="6">
        <v>-53048829.07</v>
      </c>
      <c r="H19" s="6">
        <v>-53048829.07</v>
      </c>
      <c r="I19" s="6">
        <v>-52446075.710000001</v>
      </c>
      <c r="J19" s="6">
        <v>-52446075.710000001</v>
      </c>
      <c r="K19" s="6">
        <v>-49246452.710000001</v>
      </c>
      <c r="L19" s="6">
        <v>-49246452.710000001</v>
      </c>
      <c r="M19" s="6">
        <v>-49246452.710000001</v>
      </c>
      <c r="N19" s="6">
        <v>-49246452.710000001</v>
      </c>
      <c r="O19" s="6">
        <v>0</v>
      </c>
      <c r="P19" s="6">
        <v>0</v>
      </c>
      <c r="Q19" s="6">
        <v>-8543967</v>
      </c>
    </row>
    <row r="20" spans="1:17" x14ac:dyDescent="0.35">
      <c r="A20" s="7" t="s">
        <v>22</v>
      </c>
      <c r="B20" s="7" t="s">
        <v>23</v>
      </c>
      <c r="C20" s="2"/>
      <c r="D20" s="3"/>
      <c r="E20" s="4">
        <v>0</v>
      </c>
      <c r="F20" s="5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-229250</v>
      </c>
    </row>
    <row r="21" spans="1:17" x14ac:dyDescent="0.35">
      <c r="A21" s="7" t="s">
        <v>30</v>
      </c>
      <c r="B21" s="7" t="s">
        <v>31</v>
      </c>
      <c r="C21" s="2"/>
      <c r="D21" s="3"/>
      <c r="E21" s="4">
        <v>-14335012.52</v>
      </c>
      <c r="F21" s="5">
        <v>-17132044.530000001</v>
      </c>
      <c r="G21" s="6">
        <v>-11617919.98</v>
      </c>
      <c r="H21" s="6">
        <v>-11580755.98</v>
      </c>
      <c r="I21" s="6">
        <v>-1403057.98</v>
      </c>
      <c r="J21" s="6">
        <v>-1403057.98</v>
      </c>
      <c r="K21" s="6">
        <v>-1399557.98</v>
      </c>
      <c r="L21" s="6">
        <v>-11757.98</v>
      </c>
      <c r="M21" s="6">
        <v>-18411.14</v>
      </c>
      <c r="N21" s="6">
        <v>-7680</v>
      </c>
      <c r="O21" s="6">
        <v>0</v>
      </c>
      <c r="P21" s="6">
        <v>0</v>
      </c>
      <c r="Q21" s="6">
        <v>-34934073.280000001</v>
      </c>
    </row>
    <row r="22" spans="1:17" x14ac:dyDescent="0.35">
      <c r="A22" s="7" t="s">
        <v>32</v>
      </c>
      <c r="B22" s="7" t="s">
        <v>775</v>
      </c>
      <c r="C22" s="3"/>
      <c r="D22" s="2"/>
      <c r="E22" s="4">
        <v>-1394209400.9100001</v>
      </c>
      <c r="F22" s="5">
        <v>-1250440902.3999999</v>
      </c>
      <c r="G22" s="6">
        <v>-1101250643.2399998</v>
      </c>
      <c r="H22" s="6">
        <v>-976182208.38999999</v>
      </c>
      <c r="I22" s="6">
        <v>-853551612.98000002</v>
      </c>
      <c r="J22" s="6">
        <v>-727491584.38</v>
      </c>
      <c r="K22" s="6">
        <v>-609620308.30000007</v>
      </c>
      <c r="L22" s="6">
        <v>-486356161.08000004</v>
      </c>
      <c r="M22" s="6">
        <v>-378965509.13</v>
      </c>
      <c r="N22" s="6">
        <v>-261717094.49000001</v>
      </c>
      <c r="O22" s="6">
        <v>-149406972.28</v>
      </c>
      <c r="P22" s="6">
        <v>-73682213.510000005</v>
      </c>
      <c r="Q22" s="6">
        <v>-432887215.52000004</v>
      </c>
    </row>
    <row r="23" spans="1:17" x14ac:dyDescent="0.35">
      <c r="A23" s="7" t="s">
        <v>39</v>
      </c>
      <c r="B23" s="7" t="s">
        <v>776</v>
      </c>
      <c r="C23" s="3"/>
      <c r="D23" s="2"/>
      <c r="E23" s="4">
        <v>177555476.41</v>
      </c>
      <c r="F23" s="5">
        <v>27554176.41</v>
      </c>
      <c r="G23" s="6">
        <v>27555476.41</v>
      </c>
      <c r="H23" s="6">
        <v>27555476.41</v>
      </c>
      <c r="I23" s="6">
        <v>-22978123.59</v>
      </c>
      <c r="J23" s="6">
        <v>-22978123.59</v>
      </c>
      <c r="K23" s="6">
        <v>-22978123.59</v>
      </c>
      <c r="L23" s="6">
        <v>-22978123.59</v>
      </c>
      <c r="M23" s="6">
        <v>-22978123.59</v>
      </c>
      <c r="N23" s="6">
        <v>-22978123.59</v>
      </c>
      <c r="O23" s="6">
        <v>-22978123.59</v>
      </c>
      <c r="P23" s="6">
        <v>-22978123.59</v>
      </c>
      <c r="Q23" s="6">
        <v>22978123.59</v>
      </c>
    </row>
    <row r="24" spans="1:17" x14ac:dyDescent="0.35">
      <c r="A24" s="7"/>
      <c r="B24" s="7"/>
      <c r="C24" s="3"/>
      <c r="D24" s="2"/>
      <c r="E24" s="4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5">
      <c r="A25" s="7" t="s">
        <v>41</v>
      </c>
      <c r="B25" s="7" t="s">
        <v>808</v>
      </c>
      <c r="C25" s="3"/>
      <c r="D25" s="2"/>
      <c r="E25" s="4">
        <f>SUM(E26:E30)</f>
        <v>5326058324.6700001</v>
      </c>
      <c r="F25" s="4">
        <f t="shared" ref="F25:Q25" si="3">SUM(F26:F30)</f>
        <v>5332617801.79</v>
      </c>
      <c r="G25" s="4">
        <f t="shared" si="3"/>
        <v>5271563234.3000002</v>
      </c>
      <c r="H25" s="4">
        <f t="shared" si="3"/>
        <v>5271578828.3000002</v>
      </c>
      <c r="I25" s="4">
        <f t="shared" si="3"/>
        <v>5271080216.7799997</v>
      </c>
      <c r="J25" s="4">
        <f t="shared" si="3"/>
        <v>5271080216.7799997</v>
      </c>
      <c r="K25" s="4">
        <f t="shared" si="3"/>
        <v>5175609768.8800001</v>
      </c>
      <c r="L25" s="4">
        <f t="shared" si="3"/>
        <v>5154156638.9800005</v>
      </c>
      <c r="M25" s="4">
        <f t="shared" si="3"/>
        <v>5154156638.9800005</v>
      </c>
      <c r="N25" s="4">
        <f t="shared" si="3"/>
        <v>5146961874.8000002</v>
      </c>
      <c r="O25" s="4">
        <f t="shared" si="3"/>
        <v>0</v>
      </c>
      <c r="P25" s="4">
        <f t="shared" si="3"/>
        <v>0</v>
      </c>
      <c r="Q25" s="4">
        <f t="shared" si="3"/>
        <v>2098603461.1599998</v>
      </c>
    </row>
    <row r="26" spans="1:17" x14ac:dyDescent="0.35">
      <c r="A26" s="7" t="s">
        <v>41</v>
      </c>
      <c r="B26" s="7" t="s">
        <v>42</v>
      </c>
      <c r="C26" s="3"/>
      <c r="D26" s="2"/>
      <c r="E26" s="4">
        <v>550453.07999999996</v>
      </c>
      <c r="F26" s="5">
        <v>545453.07999999996</v>
      </c>
      <c r="G26" s="6">
        <v>483236.38</v>
      </c>
      <c r="H26" s="6">
        <v>483236.38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20648.5</v>
      </c>
    </row>
    <row r="27" spans="1:17" x14ac:dyDescent="0.35">
      <c r="A27" s="7" t="s">
        <v>47</v>
      </c>
      <c r="B27" s="7" t="s">
        <v>48</v>
      </c>
      <c r="C27" s="3"/>
      <c r="D27" s="2"/>
      <c r="E27" s="4">
        <v>5165822567.9700003</v>
      </c>
      <c r="F27" s="5">
        <v>5165822567.9700003</v>
      </c>
      <c r="G27" s="6">
        <v>5165822567.9700003</v>
      </c>
      <c r="H27" s="6">
        <v>5165822567.9700003</v>
      </c>
      <c r="I27" s="6">
        <v>5165822567.9700003</v>
      </c>
      <c r="J27" s="6">
        <v>5165822567.9700003</v>
      </c>
      <c r="K27" s="6">
        <v>5104345880.8500004</v>
      </c>
      <c r="L27" s="6">
        <v>5104345880.8500004</v>
      </c>
      <c r="M27" s="6">
        <v>5104345880.8500004</v>
      </c>
      <c r="N27" s="6">
        <v>5097151116.6700001</v>
      </c>
      <c r="O27" s="6">
        <v>0</v>
      </c>
      <c r="P27" s="6">
        <v>0</v>
      </c>
      <c r="Q27" s="6">
        <v>1985524568.4200001</v>
      </c>
    </row>
    <row r="28" spans="1:17" x14ac:dyDescent="0.35">
      <c r="A28" s="7" t="s">
        <v>57</v>
      </c>
      <c r="B28" s="7" t="s">
        <v>58</v>
      </c>
      <c r="C28" s="3"/>
      <c r="D28" s="2"/>
      <c r="E28" s="4">
        <v>73998661.780000001</v>
      </c>
      <c r="F28" s="5">
        <v>81909854.900000006</v>
      </c>
      <c r="G28" s="6">
        <v>20891955.16</v>
      </c>
      <c r="H28" s="6">
        <v>20891955.16</v>
      </c>
      <c r="I28" s="6">
        <v>20891955.16</v>
      </c>
      <c r="J28" s="6">
        <v>20891955.16</v>
      </c>
      <c r="K28" s="6">
        <v>20891955.16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17955594.809999999</v>
      </c>
    </row>
    <row r="29" spans="1:17" x14ac:dyDescent="0.35">
      <c r="A29" s="7" t="s">
        <v>59</v>
      </c>
      <c r="B29" s="7" t="s">
        <v>60</v>
      </c>
      <c r="C29" s="3"/>
      <c r="D29" s="2"/>
      <c r="E29" s="4">
        <v>1942122.93</v>
      </c>
      <c r="F29" s="5">
        <v>595406.93000000005</v>
      </c>
      <c r="G29" s="6">
        <v>620955.88</v>
      </c>
      <c r="H29" s="6">
        <v>636549.88</v>
      </c>
      <c r="I29" s="6">
        <v>621174.74</v>
      </c>
      <c r="J29" s="6">
        <v>621174.74</v>
      </c>
      <c r="K29" s="6">
        <v>561174.74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52785.35</v>
      </c>
    </row>
    <row r="30" spans="1:17" x14ac:dyDescent="0.35">
      <c r="A30" s="7" t="s">
        <v>65</v>
      </c>
      <c r="B30" s="7" t="s">
        <v>66</v>
      </c>
      <c r="C30" s="3"/>
      <c r="D30" s="2"/>
      <c r="E30" s="4">
        <v>83744518.909999996</v>
      </c>
      <c r="F30" s="5">
        <v>83744518.909999996</v>
      </c>
      <c r="G30" s="6">
        <v>83744518.909999996</v>
      </c>
      <c r="H30" s="6">
        <v>83744518.909999996</v>
      </c>
      <c r="I30" s="6">
        <v>83744518.909999996</v>
      </c>
      <c r="J30" s="6">
        <v>83744518.909999996</v>
      </c>
      <c r="K30" s="6">
        <v>49810758.130000003</v>
      </c>
      <c r="L30" s="6">
        <v>49810758.130000003</v>
      </c>
      <c r="M30" s="6">
        <v>49810758.130000003</v>
      </c>
      <c r="N30" s="6">
        <v>49810758.130000003</v>
      </c>
      <c r="O30" s="6">
        <v>0</v>
      </c>
      <c r="P30" s="6">
        <v>0</v>
      </c>
      <c r="Q30" s="6">
        <v>95049864.079999998</v>
      </c>
    </row>
    <row r="31" spans="1:17" x14ac:dyDescent="0.35">
      <c r="A31" s="7"/>
      <c r="B31" s="7"/>
      <c r="C31" s="3"/>
      <c r="D31" s="2"/>
      <c r="E31" s="4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5">
      <c r="A32" s="7"/>
      <c r="B32" s="7"/>
      <c r="C32" s="3"/>
      <c r="D32" s="2"/>
      <c r="E32" s="4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5">
      <c r="A33" s="7" t="s">
        <v>43</v>
      </c>
      <c r="B33" s="7" t="s">
        <v>806</v>
      </c>
      <c r="C33" s="3"/>
      <c r="D33" s="2"/>
      <c r="E33" s="4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35">
      <c r="A34" s="7" t="s">
        <v>43</v>
      </c>
      <c r="B34" s="7" t="s">
        <v>44</v>
      </c>
      <c r="C34" s="3"/>
      <c r="D34" s="2"/>
      <c r="E34" s="4">
        <v>3045197.94</v>
      </c>
      <c r="F34" s="5">
        <v>3045197.94</v>
      </c>
      <c r="G34" s="6">
        <v>3045197.94</v>
      </c>
      <c r="H34" s="6">
        <v>3045197.94</v>
      </c>
      <c r="I34" s="6">
        <v>3045197.94</v>
      </c>
      <c r="J34" s="6">
        <v>3045197.94</v>
      </c>
      <c r="K34" s="6">
        <v>3045197.94</v>
      </c>
      <c r="L34" s="6">
        <v>3045197.94</v>
      </c>
      <c r="M34" s="6">
        <v>3045197.94</v>
      </c>
      <c r="N34" s="6">
        <v>69917.86</v>
      </c>
      <c r="O34" s="6">
        <v>69917.86</v>
      </c>
      <c r="P34" s="6">
        <v>69917.86</v>
      </c>
      <c r="Q34" s="6">
        <v>37622217.780000001</v>
      </c>
    </row>
    <row r="35" spans="1:17" x14ac:dyDescent="0.35">
      <c r="A35" s="7" t="s">
        <v>45</v>
      </c>
      <c r="B35" s="7" t="s">
        <v>46</v>
      </c>
      <c r="C35" s="3"/>
      <c r="D35" s="2"/>
      <c r="E35" s="4">
        <v>398098819.36000001</v>
      </c>
      <c r="F35" s="5">
        <v>361205328.10000002</v>
      </c>
      <c r="G35" s="6">
        <v>349736910.33999997</v>
      </c>
      <c r="H35" s="6">
        <v>164780208.88</v>
      </c>
      <c r="I35" s="6">
        <v>145878.79</v>
      </c>
      <c r="J35" s="6">
        <v>145878.79</v>
      </c>
      <c r="K35" s="6">
        <v>145878.79</v>
      </c>
      <c r="L35" s="6">
        <v>132617.07999999999</v>
      </c>
      <c r="M35" s="6">
        <v>132617.07999999999</v>
      </c>
      <c r="N35" s="6">
        <v>132617.07999999999</v>
      </c>
      <c r="O35" s="6">
        <v>132617.07999999999</v>
      </c>
      <c r="P35" s="6">
        <v>132617.07999999999</v>
      </c>
      <c r="Q35" s="6">
        <v>206993533.75999999</v>
      </c>
    </row>
    <row r="36" spans="1:17" x14ac:dyDescent="0.35">
      <c r="A36" s="7" t="s">
        <v>199</v>
      </c>
      <c r="B36" s="7" t="s">
        <v>200</v>
      </c>
      <c r="C36" s="3"/>
      <c r="D36" s="2"/>
      <c r="E36" s="4">
        <v>252792574.00999999</v>
      </c>
      <c r="F36" s="5">
        <v>169246551.46000001</v>
      </c>
      <c r="G36" s="6">
        <v>169246551.46000001</v>
      </c>
      <c r="H36" s="6">
        <v>146172676.46000001</v>
      </c>
      <c r="I36" s="6">
        <v>3799258</v>
      </c>
      <c r="J36" s="6">
        <v>3799258</v>
      </c>
      <c r="K36" s="6">
        <v>3799258</v>
      </c>
      <c r="L36" s="6">
        <v>3799258</v>
      </c>
      <c r="M36" s="6">
        <v>3799258</v>
      </c>
      <c r="N36" s="6">
        <v>2586658</v>
      </c>
      <c r="O36" s="6">
        <v>2609326</v>
      </c>
      <c r="P36" s="6">
        <v>-2637168</v>
      </c>
      <c r="Q36" s="6">
        <v>35438758</v>
      </c>
    </row>
    <row r="37" spans="1:17" x14ac:dyDescent="0.35">
      <c r="A37" s="7" t="s">
        <v>201</v>
      </c>
      <c r="B37" s="7" t="s">
        <v>202</v>
      </c>
      <c r="C37" s="3"/>
      <c r="D37" s="2"/>
      <c r="E37" s="4">
        <v>209711957.96000001</v>
      </c>
      <c r="F37" s="5">
        <v>46015824.43</v>
      </c>
      <c r="G37" s="6">
        <v>46045889.950000003</v>
      </c>
      <c r="H37" s="6">
        <v>20083886.48</v>
      </c>
      <c r="I37" s="6">
        <v>4389833.2</v>
      </c>
      <c r="J37" s="6">
        <v>2385076.7200000002</v>
      </c>
      <c r="K37" s="6">
        <v>347118.99</v>
      </c>
      <c r="L37" s="6">
        <v>549472.79</v>
      </c>
      <c r="M37" s="6">
        <v>347118.99</v>
      </c>
      <c r="N37" s="6">
        <v>347118.99</v>
      </c>
      <c r="O37" s="6">
        <v>347118.99</v>
      </c>
      <c r="P37" s="6">
        <v>347118.99</v>
      </c>
      <c r="Q37" s="6">
        <v>17719453.170000002</v>
      </c>
    </row>
    <row r="38" spans="1:17" x14ac:dyDescent="0.35">
      <c r="A38" s="7" t="s">
        <v>203</v>
      </c>
      <c r="B38" s="7" t="s">
        <v>204</v>
      </c>
      <c r="C38" s="3"/>
      <c r="D38" s="2"/>
      <c r="E38" s="4">
        <v>30000000</v>
      </c>
      <c r="F38" s="5">
        <v>28200000</v>
      </c>
      <c r="G38" s="6">
        <v>28200000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</row>
    <row r="39" spans="1:17" x14ac:dyDescent="0.35">
      <c r="A39" s="7" t="s">
        <v>49</v>
      </c>
      <c r="B39" s="7" t="s">
        <v>50</v>
      </c>
      <c r="C39" s="3"/>
      <c r="D39" s="2"/>
      <c r="E39" s="4">
        <v>1297046745.24</v>
      </c>
      <c r="F39" s="5">
        <v>1072717359.96</v>
      </c>
      <c r="G39" s="6">
        <v>782839489.42999995</v>
      </c>
      <c r="H39" s="6">
        <v>98902890.530000001</v>
      </c>
      <c r="I39" s="6">
        <v>3318077.84</v>
      </c>
      <c r="J39" s="6">
        <v>3318077.84</v>
      </c>
      <c r="K39" s="6">
        <v>3318077.84</v>
      </c>
      <c r="L39" s="6">
        <v>3318077.84</v>
      </c>
      <c r="M39" s="6">
        <v>3318077.84</v>
      </c>
      <c r="N39" s="6">
        <v>3318077.84</v>
      </c>
      <c r="O39" s="6">
        <v>3318077.84</v>
      </c>
      <c r="P39" s="6">
        <v>3303152.24</v>
      </c>
      <c r="Q39" s="6">
        <v>1228220585.4100001</v>
      </c>
    </row>
    <row r="40" spans="1:17" x14ac:dyDescent="0.35">
      <c r="A40" s="7" t="s">
        <v>61</v>
      </c>
      <c r="B40" s="7" t="s">
        <v>62</v>
      </c>
      <c r="C40" s="3"/>
      <c r="D40" s="2"/>
      <c r="E40" s="4">
        <v>1368878932.01</v>
      </c>
      <c r="F40" s="5">
        <v>1328240564.6800001</v>
      </c>
      <c r="G40" s="6">
        <v>1327891008.25</v>
      </c>
      <c r="H40" s="6">
        <v>1327891008.25</v>
      </c>
      <c r="I40" s="6">
        <v>1327891008.25</v>
      </c>
      <c r="J40" s="6">
        <v>1327891008.25</v>
      </c>
      <c r="K40" s="6">
        <v>1327307191.5899999</v>
      </c>
      <c r="L40" s="6">
        <v>1327307191.5899999</v>
      </c>
      <c r="M40" s="6">
        <v>1317674216.5999999</v>
      </c>
      <c r="N40" s="6">
        <v>1273012241.5899999</v>
      </c>
      <c r="O40" s="6">
        <v>767718916.63999999</v>
      </c>
      <c r="P40" s="6">
        <v>0</v>
      </c>
      <c r="Q40" s="6">
        <v>792659871.74000001</v>
      </c>
    </row>
    <row r="41" spans="1:17" x14ac:dyDescent="0.35">
      <c r="A41" s="7" t="s">
        <v>63</v>
      </c>
      <c r="B41" s="7" t="s">
        <v>64</v>
      </c>
      <c r="C41" s="3"/>
      <c r="D41" s="2"/>
      <c r="E41" s="4">
        <v>113863200.06999999</v>
      </c>
      <c r="F41" s="5">
        <v>102464656.45999999</v>
      </c>
      <c r="G41" s="6">
        <v>102464656.45999999</v>
      </c>
      <c r="H41" s="6">
        <v>102464656.45999999</v>
      </c>
      <c r="I41" s="6">
        <v>102464656.45999999</v>
      </c>
      <c r="J41" s="6">
        <v>102464656.45999999</v>
      </c>
      <c r="K41" s="6">
        <v>100402966.15000001</v>
      </c>
      <c r="L41" s="6">
        <v>100402966.15000001</v>
      </c>
      <c r="M41" s="6">
        <v>100402966.15000001</v>
      </c>
      <c r="N41" s="6">
        <v>97483627.930000007</v>
      </c>
      <c r="O41" s="6">
        <v>96638917.590000004</v>
      </c>
      <c r="P41" s="6">
        <v>39466725.479999997</v>
      </c>
      <c r="Q41" s="6">
        <v>126884929.98</v>
      </c>
    </row>
    <row r="42" spans="1:17" x14ac:dyDescent="0.35">
      <c r="A42" s="7"/>
      <c r="B42" s="7"/>
      <c r="C42" s="3"/>
      <c r="D42" s="2"/>
      <c r="E42" s="4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5">
      <c r="A43" s="7" t="s">
        <v>51</v>
      </c>
      <c r="B43" s="7" t="s">
        <v>807</v>
      </c>
      <c r="C43" s="3"/>
      <c r="D43" s="2"/>
      <c r="E43" s="4">
        <f>SUM(E44:E51)</f>
        <v>13585170966.189999</v>
      </c>
      <c r="F43" s="4">
        <f t="shared" ref="F43:Q43" si="4">SUM(F44:F51)</f>
        <v>10830591847.759998</v>
      </c>
      <c r="G43" s="4">
        <f t="shared" si="4"/>
        <v>9922246276.75</v>
      </c>
      <c r="H43" s="4">
        <f t="shared" si="4"/>
        <v>7960250204.4800005</v>
      </c>
      <c r="I43" s="4">
        <f t="shared" si="4"/>
        <v>5373786934.9200001</v>
      </c>
      <c r="J43" s="4">
        <f t="shared" si="4"/>
        <v>4457479830.9200001</v>
      </c>
      <c r="K43" s="4">
        <f t="shared" si="4"/>
        <v>3493794016.1399999</v>
      </c>
      <c r="L43" s="4">
        <f t="shared" si="4"/>
        <v>2433647694.9099998</v>
      </c>
      <c r="M43" s="4">
        <f t="shared" si="4"/>
        <v>1270561453.4100001</v>
      </c>
      <c r="N43" s="4">
        <f t="shared" si="4"/>
        <v>245242992.25999999</v>
      </c>
      <c r="O43" s="4">
        <f t="shared" si="4"/>
        <v>14356449.289999999</v>
      </c>
      <c r="P43" s="4">
        <f t="shared" si="4"/>
        <v>14356449.289999999</v>
      </c>
      <c r="Q43" s="4">
        <f t="shared" si="4"/>
        <v>9781726464.5100002</v>
      </c>
    </row>
    <row r="44" spans="1:17" x14ac:dyDescent="0.35">
      <c r="A44" s="7" t="s">
        <v>51</v>
      </c>
      <c r="B44" s="7" t="s">
        <v>52</v>
      </c>
      <c r="C44" s="3"/>
      <c r="D44" s="2"/>
      <c r="E44" s="4">
        <v>194818847.13999999</v>
      </c>
      <c r="F44" s="5">
        <v>194818847.13999999</v>
      </c>
      <c r="G44" s="6">
        <v>248324701.13999999</v>
      </c>
      <c r="H44" s="6">
        <v>248324701.13999999</v>
      </c>
      <c r="I44" s="6">
        <v>248324701.13999999</v>
      </c>
      <c r="J44" s="6">
        <v>248324701.13999999</v>
      </c>
      <c r="K44" s="6">
        <v>209773271</v>
      </c>
      <c r="L44" s="6">
        <v>146030350</v>
      </c>
      <c r="M44" s="6">
        <v>74643907</v>
      </c>
      <c r="N44" s="6">
        <v>0</v>
      </c>
      <c r="O44" s="6">
        <v>0</v>
      </c>
      <c r="P44" s="6">
        <v>0</v>
      </c>
      <c r="Q44" s="6">
        <v>1366864.91</v>
      </c>
    </row>
    <row r="45" spans="1:17" x14ac:dyDescent="0.35">
      <c r="A45" s="7" t="s">
        <v>53</v>
      </c>
      <c r="B45" s="7" t="s">
        <v>54</v>
      </c>
      <c r="C45" s="3"/>
      <c r="D45" s="2"/>
      <c r="E45" s="4">
        <v>0</v>
      </c>
      <c r="F45" s="5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14173750.140000001</v>
      </c>
    </row>
    <row r="46" spans="1:17" x14ac:dyDescent="0.35">
      <c r="A46" s="7" t="s">
        <v>55</v>
      </c>
      <c r="B46" s="7" t="s">
        <v>56</v>
      </c>
      <c r="C46" s="3"/>
      <c r="D46" s="2"/>
      <c r="E46" s="4">
        <v>0</v>
      </c>
      <c r="F46" s="5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453167721.99000001</v>
      </c>
    </row>
    <row r="47" spans="1:17" x14ac:dyDescent="0.35">
      <c r="A47" s="7" t="s">
        <v>67</v>
      </c>
      <c r="B47" s="7" t="s">
        <v>68</v>
      </c>
      <c r="C47" s="3"/>
      <c r="D47" s="2"/>
      <c r="E47" s="4">
        <v>0</v>
      </c>
      <c r="F47" s="5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18900</v>
      </c>
    </row>
    <row r="48" spans="1:17" x14ac:dyDescent="0.35">
      <c r="A48" s="7" t="s">
        <v>69</v>
      </c>
      <c r="B48" s="7" t="s">
        <v>70</v>
      </c>
      <c r="C48" s="3"/>
      <c r="D48" s="2"/>
      <c r="E48" s="4">
        <v>13205987884.83</v>
      </c>
      <c r="F48" s="5">
        <v>10468986522.67</v>
      </c>
      <c r="G48" s="6">
        <v>9576335762.1599998</v>
      </c>
      <c r="H48" s="6">
        <v>7639322564.8900003</v>
      </c>
      <c r="I48" s="6">
        <v>5052859295.3299999</v>
      </c>
      <c r="J48" s="6">
        <v>4209155129.7800002</v>
      </c>
      <c r="K48" s="6">
        <v>3284020745.1399999</v>
      </c>
      <c r="L48" s="6">
        <v>2287617344.9099998</v>
      </c>
      <c r="M48" s="6">
        <v>1195917546.4100001</v>
      </c>
      <c r="N48" s="6">
        <v>245242992.25999999</v>
      </c>
      <c r="O48" s="6">
        <v>14356449.289999999</v>
      </c>
      <c r="P48" s="6">
        <v>14356449.289999999</v>
      </c>
      <c r="Q48" s="6">
        <v>9203634005.0499992</v>
      </c>
    </row>
    <row r="49" spans="1:17" x14ac:dyDescent="0.35">
      <c r="A49" s="7" t="s">
        <v>71</v>
      </c>
      <c r="B49" s="7" t="s">
        <v>72</v>
      </c>
      <c r="C49" s="3"/>
      <c r="D49" s="2"/>
      <c r="E49" s="4">
        <v>184364234.22</v>
      </c>
      <c r="F49" s="5">
        <v>105769735.55</v>
      </c>
      <c r="G49" s="6">
        <v>97585813.450000003</v>
      </c>
      <c r="H49" s="6">
        <v>72602938.450000003</v>
      </c>
      <c r="I49" s="6">
        <v>72602938.450000003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109064742.19</v>
      </c>
    </row>
    <row r="50" spans="1:17" x14ac:dyDescent="0.35">
      <c r="A50" s="7" t="s">
        <v>73</v>
      </c>
      <c r="B50" s="7" t="s">
        <v>74</v>
      </c>
      <c r="C50" s="3"/>
      <c r="D50" s="2"/>
      <c r="E50" s="4">
        <v>0</v>
      </c>
      <c r="F50" s="5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13790.01</v>
      </c>
    </row>
    <row r="51" spans="1:17" x14ac:dyDescent="0.35">
      <c r="A51" s="7" t="s">
        <v>75</v>
      </c>
      <c r="B51" s="7" t="s">
        <v>76</v>
      </c>
      <c r="C51" s="3"/>
      <c r="D51" s="2"/>
      <c r="E51" s="4">
        <v>0</v>
      </c>
      <c r="F51" s="5">
        <v>61016742.399999999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286690.21999999997</v>
      </c>
    </row>
    <row r="52" spans="1:17" x14ac:dyDescent="0.35">
      <c r="A52" s="7"/>
      <c r="B52" s="7"/>
      <c r="C52" s="3"/>
      <c r="D52" s="2"/>
      <c r="E52" s="4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35">
      <c r="A53" s="7" t="s">
        <v>77</v>
      </c>
      <c r="B53" s="7" t="s">
        <v>801</v>
      </c>
      <c r="C53" s="3"/>
      <c r="D53" s="2"/>
      <c r="E53" s="4">
        <f>SUM(E54:E62)</f>
        <v>175419915.80000001</v>
      </c>
      <c r="F53" s="4">
        <f t="shared" ref="F53:Q53" si="5">SUM(F54:F62)</f>
        <v>168675785.80000001</v>
      </c>
      <c r="G53" s="4">
        <f t="shared" si="5"/>
        <v>164962822.40000001</v>
      </c>
      <c r="H53" s="4">
        <f t="shared" si="5"/>
        <v>158746653.30000001</v>
      </c>
      <c r="I53" s="4">
        <f t="shared" si="5"/>
        <v>144990862.5</v>
      </c>
      <c r="J53" s="4">
        <f t="shared" si="5"/>
        <v>121757925.5</v>
      </c>
      <c r="K53" s="4">
        <f t="shared" si="5"/>
        <v>111304699.5</v>
      </c>
      <c r="L53" s="4">
        <f t="shared" si="5"/>
        <v>100105297</v>
      </c>
      <c r="M53" s="4">
        <f t="shared" si="5"/>
        <v>92804008.099999994</v>
      </c>
      <c r="N53" s="4">
        <f t="shared" si="5"/>
        <v>79541730.930000007</v>
      </c>
      <c r="O53" s="4">
        <f t="shared" si="5"/>
        <v>33874224</v>
      </c>
      <c r="P53" s="4">
        <f t="shared" si="5"/>
        <v>2139322</v>
      </c>
      <c r="Q53" s="4">
        <f t="shared" si="5"/>
        <v>81416511.5</v>
      </c>
    </row>
    <row r="54" spans="1:17" x14ac:dyDescent="0.35">
      <c r="A54" s="7" t="s">
        <v>77</v>
      </c>
      <c r="B54" s="7" t="s">
        <v>78</v>
      </c>
      <c r="C54" s="3"/>
      <c r="D54" s="2"/>
      <c r="E54" s="4">
        <v>50924804.100000001</v>
      </c>
      <c r="F54" s="5">
        <v>50110514.100000001</v>
      </c>
      <c r="G54" s="6">
        <v>49246496.899999999</v>
      </c>
      <c r="H54" s="6">
        <v>46755889.799999997</v>
      </c>
      <c r="I54" s="6">
        <v>34580802</v>
      </c>
      <c r="J54" s="6">
        <v>13398678</v>
      </c>
      <c r="K54" s="6">
        <v>7204033</v>
      </c>
      <c r="L54" s="6">
        <v>2169246</v>
      </c>
      <c r="M54" s="6">
        <v>804666</v>
      </c>
      <c r="N54" s="6">
        <v>694049</v>
      </c>
      <c r="O54" s="6">
        <v>533829</v>
      </c>
      <c r="P54" s="6">
        <v>405616</v>
      </c>
      <c r="Q54" s="6">
        <v>23709402</v>
      </c>
    </row>
    <row r="55" spans="1:17" x14ac:dyDescent="0.35">
      <c r="A55" s="7" t="s">
        <v>79</v>
      </c>
      <c r="B55" s="7" t="s">
        <v>80</v>
      </c>
      <c r="C55" s="3"/>
      <c r="D55" s="2"/>
      <c r="E55" s="4">
        <v>24000</v>
      </c>
      <c r="F55" s="5">
        <v>24000</v>
      </c>
      <c r="G55" s="6">
        <v>24000</v>
      </c>
      <c r="H55" s="6">
        <v>24000</v>
      </c>
      <c r="I55" s="6">
        <v>24000</v>
      </c>
      <c r="J55" s="6">
        <v>24000</v>
      </c>
      <c r="K55" s="6">
        <v>24000</v>
      </c>
      <c r="L55" s="6">
        <v>24000</v>
      </c>
      <c r="M55" s="6">
        <v>24000</v>
      </c>
      <c r="N55" s="6">
        <v>24000</v>
      </c>
      <c r="O55" s="6">
        <v>24000</v>
      </c>
      <c r="P55" s="6">
        <v>0</v>
      </c>
      <c r="Q55" s="6">
        <v>16350</v>
      </c>
    </row>
    <row r="56" spans="1:17" x14ac:dyDescent="0.35">
      <c r="A56" s="7" t="s">
        <v>81</v>
      </c>
      <c r="B56" s="7" t="s">
        <v>82</v>
      </c>
      <c r="C56" s="3"/>
      <c r="D56" s="2"/>
      <c r="E56" s="4">
        <v>11937061.25</v>
      </c>
      <c r="F56" s="5">
        <v>10579301.25</v>
      </c>
      <c r="G56" s="6">
        <v>9873231.25</v>
      </c>
      <c r="H56" s="6">
        <v>9319779.25</v>
      </c>
      <c r="I56" s="6">
        <v>8987971.25</v>
      </c>
      <c r="J56" s="6">
        <v>8604871.25</v>
      </c>
      <c r="K56" s="6">
        <v>6820465.25</v>
      </c>
      <c r="L56" s="6">
        <v>5003130.25</v>
      </c>
      <c r="M56" s="6">
        <v>4574000.25</v>
      </c>
      <c r="N56" s="6">
        <v>4269559</v>
      </c>
      <c r="O56" s="6">
        <v>2766339</v>
      </c>
      <c r="P56" s="6">
        <v>90650</v>
      </c>
      <c r="Q56" s="6">
        <v>91145</v>
      </c>
    </row>
    <row r="57" spans="1:17" x14ac:dyDescent="0.35">
      <c r="A57" s="7" t="s">
        <v>83</v>
      </c>
      <c r="B57" s="7" t="s">
        <v>84</v>
      </c>
      <c r="C57" s="3"/>
      <c r="D57" s="2"/>
      <c r="E57" s="4">
        <v>37081523.450000003</v>
      </c>
      <c r="F57" s="5">
        <v>37081523.450000003</v>
      </c>
      <c r="G57" s="6">
        <v>36613517.25</v>
      </c>
      <c r="H57" s="6">
        <v>36584917.25</v>
      </c>
      <c r="I57" s="6">
        <v>36497267.25</v>
      </c>
      <c r="J57" s="6">
        <v>36372549.25</v>
      </c>
      <c r="K57" s="6">
        <v>36155359.25</v>
      </c>
      <c r="L57" s="6">
        <v>36333242.75</v>
      </c>
      <c r="M57" s="6">
        <v>37711740.850000001</v>
      </c>
      <c r="N57" s="6">
        <v>39764451.93</v>
      </c>
      <c r="O57" s="6">
        <v>22170990</v>
      </c>
      <c r="P57" s="6">
        <v>0</v>
      </c>
      <c r="Q57" s="6">
        <v>20418865</v>
      </c>
    </row>
    <row r="58" spans="1:17" x14ac:dyDescent="0.35">
      <c r="A58" s="7" t="s">
        <v>85</v>
      </c>
      <c r="B58" s="7" t="s">
        <v>86</v>
      </c>
      <c r="C58" s="3"/>
      <c r="D58" s="2"/>
      <c r="E58" s="4">
        <v>10770667</v>
      </c>
      <c r="F58" s="5">
        <v>8740237</v>
      </c>
      <c r="G58" s="6">
        <v>7896047</v>
      </c>
      <c r="H58" s="6">
        <v>7181287</v>
      </c>
      <c r="I58" s="6">
        <v>6570722</v>
      </c>
      <c r="J58" s="6">
        <v>6223447</v>
      </c>
      <c r="K58" s="6">
        <v>5318142</v>
      </c>
      <c r="L58" s="6">
        <v>3910242</v>
      </c>
      <c r="M58" s="6">
        <v>1665432</v>
      </c>
      <c r="N58" s="6">
        <v>780562</v>
      </c>
      <c r="O58" s="6">
        <v>572332</v>
      </c>
      <c r="P58" s="6">
        <v>554092</v>
      </c>
      <c r="Q58" s="6">
        <v>5252157</v>
      </c>
    </row>
    <row r="59" spans="1:17" x14ac:dyDescent="0.35">
      <c r="A59" s="7" t="s">
        <v>87</v>
      </c>
      <c r="B59" s="7" t="s">
        <v>88</v>
      </c>
      <c r="C59" s="3"/>
      <c r="D59" s="2"/>
      <c r="E59" s="4">
        <v>41490250</v>
      </c>
      <c r="F59" s="5">
        <v>41490250</v>
      </c>
      <c r="G59" s="6">
        <v>41170250</v>
      </c>
      <c r="H59" s="6">
        <v>41170250</v>
      </c>
      <c r="I59" s="6">
        <v>41170250</v>
      </c>
      <c r="J59" s="6">
        <v>41170250</v>
      </c>
      <c r="K59" s="6">
        <v>41170250</v>
      </c>
      <c r="L59" s="6">
        <v>41170250</v>
      </c>
      <c r="M59" s="6">
        <v>41170250</v>
      </c>
      <c r="N59" s="6">
        <v>31521465</v>
      </c>
      <c r="O59" s="6">
        <v>6568100</v>
      </c>
      <c r="P59" s="6">
        <v>0</v>
      </c>
      <c r="Q59" s="6">
        <v>21519250</v>
      </c>
    </row>
    <row r="60" spans="1:17" x14ac:dyDescent="0.35">
      <c r="A60" s="7" t="s">
        <v>89</v>
      </c>
      <c r="B60" s="7" t="s">
        <v>90</v>
      </c>
      <c r="C60" s="3"/>
      <c r="D60" s="2"/>
      <c r="E60" s="4">
        <v>19145960</v>
      </c>
      <c r="F60" s="5">
        <v>16720610</v>
      </c>
      <c r="G60" s="6">
        <v>16359910</v>
      </c>
      <c r="H60" s="6">
        <v>14131110</v>
      </c>
      <c r="I60" s="6">
        <v>13722310</v>
      </c>
      <c r="J60" s="6">
        <v>12700260</v>
      </c>
      <c r="K60" s="6">
        <v>11999530</v>
      </c>
      <c r="L60" s="6">
        <v>9535230</v>
      </c>
      <c r="M60" s="6">
        <v>5153605</v>
      </c>
      <c r="N60" s="6">
        <v>1172645</v>
      </c>
      <c r="O60" s="6">
        <v>319580</v>
      </c>
      <c r="P60" s="6">
        <v>270800</v>
      </c>
      <c r="Q60" s="6">
        <v>6551645</v>
      </c>
    </row>
    <row r="61" spans="1:17" x14ac:dyDescent="0.35">
      <c r="A61" s="7" t="s">
        <v>91</v>
      </c>
      <c r="B61" s="7" t="s">
        <v>92</v>
      </c>
      <c r="C61" s="3"/>
      <c r="D61" s="2"/>
      <c r="E61" s="4">
        <v>961480</v>
      </c>
      <c r="F61" s="5">
        <v>940780</v>
      </c>
      <c r="G61" s="6">
        <v>940780</v>
      </c>
      <c r="H61" s="6">
        <v>920370</v>
      </c>
      <c r="I61" s="6">
        <v>894935</v>
      </c>
      <c r="J61" s="6">
        <v>894935</v>
      </c>
      <c r="K61" s="6">
        <v>628640</v>
      </c>
      <c r="L61" s="6">
        <v>7750</v>
      </c>
      <c r="M61" s="6">
        <v>0</v>
      </c>
      <c r="N61" s="6">
        <v>0</v>
      </c>
      <c r="O61" s="6">
        <v>0</v>
      </c>
      <c r="P61" s="6">
        <v>0</v>
      </c>
      <c r="Q61" s="6">
        <v>1456799.5</v>
      </c>
    </row>
    <row r="62" spans="1:17" x14ac:dyDescent="0.35">
      <c r="A62" s="7" t="s">
        <v>93</v>
      </c>
      <c r="B62" s="7" t="s">
        <v>94</v>
      </c>
      <c r="C62" s="3"/>
      <c r="D62" s="2"/>
      <c r="E62" s="4">
        <v>3084170</v>
      </c>
      <c r="F62" s="5">
        <v>2988570</v>
      </c>
      <c r="G62" s="6">
        <v>2838590</v>
      </c>
      <c r="H62" s="6">
        <v>2659050</v>
      </c>
      <c r="I62" s="6">
        <v>2542605</v>
      </c>
      <c r="J62" s="6">
        <v>2368935</v>
      </c>
      <c r="K62" s="6">
        <v>1984280</v>
      </c>
      <c r="L62" s="6">
        <v>1952206</v>
      </c>
      <c r="M62" s="6">
        <v>1700314</v>
      </c>
      <c r="N62" s="6">
        <v>1314999</v>
      </c>
      <c r="O62" s="6">
        <v>919054</v>
      </c>
      <c r="P62" s="6">
        <v>818164</v>
      </c>
      <c r="Q62" s="6">
        <v>2400898</v>
      </c>
    </row>
    <row r="63" spans="1:17" x14ac:dyDescent="0.35">
      <c r="A63" s="7"/>
      <c r="B63" s="7"/>
      <c r="C63" s="3"/>
      <c r="D63" s="2"/>
      <c r="E63" s="4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35">
      <c r="A64" s="7" t="s">
        <v>95</v>
      </c>
      <c r="B64" s="7" t="s">
        <v>803</v>
      </c>
      <c r="C64" s="3"/>
      <c r="D64" s="2"/>
      <c r="E64" s="4">
        <f>SUM(E65:E78)</f>
        <v>278155146.31999999</v>
      </c>
      <c r="F64" s="4">
        <f t="shared" ref="F64:Q64" si="6">SUM(F65:F78)</f>
        <v>197643088.09</v>
      </c>
      <c r="G64" s="4">
        <f t="shared" si="6"/>
        <v>185314766.56</v>
      </c>
      <c r="H64" s="4">
        <f t="shared" si="6"/>
        <v>182084531.98000002</v>
      </c>
      <c r="I64" s="4">
        <f t="shared" si="6"/>
        <v>190465810.81999999</v>
      </c>
      <c r="J64" s="4">
        <f t="shared" si="6"/>
        <v>182429488</v>
      </c>
      <c r="K64" s="4">
        <f t="shared" si="6"/>
        <v>166111782.68000001</v>
      </c>
      <c r="L64" s="4">
        <f t="shared" si="6"/>
        <v>158268766.04000002</v>
      </c>
      <c r="M64" s="4">
        <f t="shared" si="6"/>
        <v>112871691.13</v>
      </c>
      <c r="N64" s="4">
        <f t="shared" si="6"/>
        <v>110326934.18999998</v>
      </c>
      <c r="O64" s="4">
        <f t="shared" si="6"/>
        <v>48535194.759999998</v>
      </c>
      <c r="P64" s="4">
        <f t="shared" si="6"/>
        <v>1920071.46</v>
      </c>
      <c r="Q64" s="4">
        <f t="shared" si="6"/>
        <v>125765562.49000001</v>
      </c>
    </row>
    <row r="65" spans="1:17" x14ac:dyDescent="0.35">
      <c r="A65" s="7" t="s">
        <v>95</v>
      </c>
      <c r="B65" s="7" t="s">
        <v>96</v>
      </c>
      <c r="C65" s="3"/>
      <c r="D65" s="2"/>
      <c r="E65" s="4">
        <v>1416160</v>
      </c>
      <c r="F65" s="5">
        <v>1416160</v>
      </c>
      <c r="G65" s="6">
        <v>1090160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</row>
    <row r="66" spans="1:17" x14ac:dyDescent="0.35">
      <c r="A66" s="7" t="s">
        <v>97</v>
      </c>
      <c r="B66" s="7" t="s">
        <v>98</v>
      </c>
      <c r="C66" s="3"/>
      <c r="D66" s="2"/>
      <c r="E66" s="4">
        <v>13236500</v>
      </c>
      <c r="F66" s="5">
        <v>1197780</v>
      </c>
      <c r="G66" s="6">
        <v>1131020</v>
      </c>
      <c r="H66" s="6">
        <v>1038650</v>
      </c>
      <c r="I66" s="6">
        <v>1038650</v>
      </c>
      <c r="J66" s="6">
        <v>978550</v>
      </c>
      <c r="K66" s="6">
        <v>922600</v>
      </c>
      <c r="L66" s="6">
        <v>863200</v>
      </c>
      <c r="M66" s="6">
        <v>774700</v>
      </c>
      <c r="N66" s="6">
        <v>582700</v>
      </c>
      <c r="O66" s="6">
        <v>385500</v>
      </c>
      <c r="P66" s="6">
        <v>198000</v>
      </c>
      <c r="Q66" s="6">
        <v>8473200</v>
      </c>
    </row>
    <row r="67" spans="1:17" x14ac:dyDescent="0.35">
      <c r="A67" s="7" t="s">
        <v>99</v>
      </c>
      <c r="B67" s="7" t="s">
        <v>100</v>
      </c>
      <c r="C67" s="3"/>
      <c r="D67" s="2"/>
      <c r="E67" s="4">
        <v>-250000</v>
      </c>
      <c r="F67" s="5">
        <v>-250000</v>
      </c>
      <c r="G67" s="6">
        <v>-250000</v>
      </c>
      <c r="H67" s="6">
        <v>-250000</v>
      </c>
      <c r="I67" s="6">
        <v>-250000</v>
      </c>
      <c r="J67" s="6">
        <v>-250000</v>
      </c>
      <c r="K67" s="6">
        <v>-250000</v>
      </c>
      <c r="L67" s="6">
        <v>-250000</v>
      </c>
      <c r="M67" s="6">
        <v>-250000</v>
      </c>
      <c r="N67" s="6">
        <v>-175000</v>
      </c>
      <c r="O67" s="6">
        <v>-125000</v>
      </c>
      <c r="P67" s="6">
        <v>0</v>
      </c>
      <c r="Q67" s="6">
        <v>25813579.34</v>
      </c>
    </row>
    <row r="68" spans="1:17" x14ac:dyDescent="0.35">
      <c r="A68" s="7" t="s">
        <v>101</v>
      </c>
      <c r="B68" s="7" t="s">
        <v>102</v>
      </c>
      <c r="C68" s="3"/>
      <c r="D68" s="2"/>
      <c r="E68" s="4">
        <v>0</v>
      </c>
      <c r="F68" s="5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6096255</v>
      </c>
    </row>
    <row r="69" spans="1:17" x14ac:dyDescent="0.35">
      <c r="A69" s="7" t="s">
        <v>103</v>
      </c>
      <c r="B69" s="7" t="s">
        <v>104</v>
      </c>
      <c r="C69" s="3"/>
      <c r="D69" s="2"/>
      <c r="E69" s="4">
        <v>86742402.920000002</v>
      </c>
      <c r="F69" s="5">
        <v>84685051.920000002</v>
      </c>
      <c r="G69" s="6">
        <v>82627700.920000002</v>
      </c>
      <c r="H69" s="6">
        <v>80570349.920000002</v>
      </c>
      <c r="I69" s="6">
        <v>90712982.930000007</v>
      </c>
      <c r="J69" s="6">
        <v>85605635.939999998</v>
      </c>
      <c r="K69" s="6">
        <v>80498288.950000003</v>
      </c>
      <c r="L69" s="6">
        <v>75962654.640000001</v>
      </c>
      <c r="M69" s="6">
        <v>71427020.329999998</v>
      </c>
      <c r="N69" s="6">
        <v>71141137</v>
      </c>
      <c r="O69" s="6">
        <v>35570568.5</v>
      </c>
      <c r="P69" s="6">
        <v>0</v>
      </c>
      <c r="Q69" s="6">
        <v>5273985</v>
      </c>
    </row>
    <row r="70" spans="1:17" x14ac:dyDescent="0.35">
      <c r="A70" s="7" t="s">
        <v>105</v>
      </c>
      <c r="B70" s="7" t="s">
        <v>106</v>
      </c>
      <c r="C70" s="3"/>
      <c r="D70" s="2"/>
      <c r="E70" s="4">
        <v>590800.01</v>
      </c>
      <c r="F70" s="5">
        <v>393866.68</v>
      </c>
      <c r="G70" s="6">
        <v>196933.34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</row>
    <row r="71" spans="1:17" x14ac:dyDescent="0.35">
      <c r="A71" s="7" t="s">
        <v>129</v>
      </c>
      <c r="B71" s="7" t="s">
        <v>130</v>
      </c>
      <c r="C71" s="3"/>
      <c r="D71" s="2"/>
      <c r="E71" s="4">
        <v>8698200.5700000003</v>
      </c>
      <c r="F71" s="5">
        <v>8698200.5700000003</v>
      </c>
      <c r="G71" s="6">
        <v>8646120.5700000003</v>
      </c>
      <c r="H71" s="6">
        <v>8646120.5700000003</v>
      </c>
      <c r="I71" s="6">
        <v>8646120.5700000003</v>
      </c>
      <c r="J71" s="6">
        <v>8646120.5700000003</v>
      </c>
      <c r="K71" s="6">
        <v>8646120.5700000003</v>
      </c>
      <c r="L71" s="6">
        <v>8646120.5700000003</v>
      </c>
      <c r="M71" s="6">
        <v>8646120.5700000003</v>
      </c>
      <c r="N71" s="6">
        <v>8656120.5700000003</v>
      </c>
      <c r="O71" s="6">
        <v>3993870.47</v>
      </c>
      <c r="P71" s="6">
        <v>850000</v>
      </c>
      <c r="Q71" s="6">
        <v>2230757.33</v>
      </c>
    </row>
    <row r="72" spans="1:17" x14ac:dyDescent="0.35">
      <c r="A72" s="7" t="s">
        <v>131</v>
      </c>
      <c r="B72" s="7" t="s">
        <v>132</v>
      </c>
      <c r="C72" s="3"/>
      <c r="D72" s="2"/>
      <c r="E72" s="4">
        <v>4940000</v>
      </c>
      <c r="F72" s="5">
        <v>3987583.33</v>
      </c>
      <c r="G72" s="6">
        <v>3607083.33</v>
      </c>
      <c r="H72" s="6">
        <v>3264916.66</v>
      </c>
      <c r="I72" s="6">
        <v>2893583.33</v>
      </c>
      <c r="J72" s="6">
        <v>2522250</v>
      </c>
      <c r="K72" s="6">
        <v>2156750</v>
      </c>
      <c r="L72" s="6">
        <v>1782500</v>
      </c>
      <c r="M72" s="6">
        <v>1419916.67</v>
      </c>
      <c r="N72" s="6">
        <v>990250</v>
      </c>
      <c r="O72" s="6">
        <v>638500</v>
      </c>
      <c r="P72" s="6">
        <v>235916.67</v>
      </c>
      <c r="Q72" s="6">
        <v>875833</v>
      </c>
    </row>
    <row r="73" spans="1:17" x14ac:dyDescent="0.35">
      <c r="A73" s="7" t="s">
        <v>133</v>
      </c>
      <c r="B73" s="7" t="s">
        <v>134</v>
      </c>
      <c r="C73" s="3"/>
      <c r="D73" s="2"/>
      <c r="E73" s="4">
        <v>1786950</v>
      </c>
      <c r="F73" s="5">
        <v>1786950</v>
      </c>
      <c r="G73" s="6">
        <v>1771950</v>
      </c>
      <c r="H73" s="6">
        <v>1677950</v>
      </c>
      <c r="I73" s="6">
        <v>1676200</v>
      </c>
      <c r="J73" s="6">
        <v>1672700</v>
      </c>
      <c r="K73" s="6">
        <v>1599500</v>
      </c>
      <c r="L73" s="6">
        <v>752150</v>
      </c>
      <c r="M73" s="6">
        <v>38550</v>
      </c>
      <c r="N73" s="6">
        <v>24950</v>
      </c>
      <c r="O73" s="6">
        <v>24950</v>
      </c>
      <c r="P73" s="6">
        <v>12000</v>
      </c>
      <c r="Q73" s="6">
        <v>3110650</v>
      </c>
    </row>
    <row r="74" spans="1:17" x14ac:dyDescent="0.35">
      <c r="A74" s="7" t="s">
        <v>135</v>
      </c>
      <c r="B74" s="7" t="s">
        <v>136</v>
      </c>
      <c r="C74" s="3"/>
      <c r="D74" s="2"/>
      <c r="E74" s="4">
        <v>9115083.3300000001</v>
      </c>
      <c r="F74" s="5">
        <v>8378833.3300000001</v>
      </c>
      <c r="G74" s="6">
        <v>7522583.3300000001</v>
      </c>
      <c r="H74" s="6">
        <v>6666333.3300000001</v>
      </c>
      <c r="I74" s="6">
        <v>5687583.3300000001</v>
      </c>
      <c r="J74" s="6">
        <v>4859666.66</v>
      </c>
      <c r="K74" s="6">
        <v>4002583.33</v>
      </c>
      <c r="L74" s="6">
        <v>3055916.66</v>
      </c>
      <c r="M74" s="6">
        <v>2340916.66</v>
      </c>
      <c r="N74" s="6">
        <v>1761749.99</v>
      </c>
      <c r="O74" s="6">
        <v>1183416.6599999999</v>
      </c>
      <c r="P74" s="6">
        <v>657333.32999999996</v>
      </c>
      <c r="Q74" s="6">
        <v>5471933.3399999999</v>
      </c>
    </row>
    <row r="75" spans="1:17" x14ac:dyDescent="0.35">
      <c r="A75" s="7" t="s">
        <v>137</v>
      </c>
      <c r="B75" s="7" t="s">
        <v>138</v>
      </c>
      <c r="C75" s="3"/>
      <c r="D75" s="2"/>
      <c r="E75" s="4">
        <v>35361089.280000001</v>
      </c>
      <c r="F75" s="5">
        <v>32232154.760000002</v>
      </c>
      <c r="G75" s="6">
        <v>27971720.239999998</v>
      </c>
      <c r="H75" s="6">
        <v>24399083.34</v>
      </c>
      <c r="I75" s="6">
        <v>20309541.670000002</v>
      </c>
      <c r="J75" s="6">
        <v>15618000</v>
      </c>
      <c r="K75" s="6">
        <v>13501416.67</v>
      </c>
      <c r="L75" s="6">
        <v>10732833.34</v>
      </c>
      <c r="M75" s="6">
        <v>8331500</v>
      </c>
      <c r="N75" s="6">
        <v>6096833.3300000001</v>
      </c>
      <c r="O75" s="6">
        <v>3961250</v>
      </c>
      <c r="P75" s="6">
        <v>1942333.33</v>
      </c>
      <c r="Q75" s="6">
        <v>12890916.66</v>
      </c>
    </row>
    <row r="76" spans="1:17" x14ac:dyDescent="0.35">
      <c r="A76" s="7" t="s">
        <v>139</v>
      </c>
      <c r="B76" s="7" t="s">
        <v>140</v>
      </c>
      <c r="C76" s="3"/>
      <c r="D76" s="2"/>
      <c r="E76" s="4">
        <v>16337244.41</v>
      </c>
      <c r="F76" s="5">
        <v>8426244.4100000001</v>
      </c>
      <c r="G76" s="6">
        <v>7258924.4100000001</v>
      </c>
      <c r="H76" s="6">
        <v>7208024.4100000001</v>
      </c>
      <c r="I76" s="6">
        <v>7191824.4100000001</v>
      </c>
      <c r="J76" s="6">
        <v>6401424.4100000001</v>
      </c>
      <c r="K76" s="6">
        <v>6357424.4100000001</v>
      </c>
      <c r="L76" s="6">
        <v>6142424.4100000001</v>
      </c>
      <c r="M76" s="6">
        <v>440144</v>
      </c>
      <c r="N76" s="6">
        <v>85620</v>
      </c>
      <c r="O76" s="6">
        <v>85620</v>
      </c>
      <c r="P76" s="6">
        <v>0</v>
      </c>
      <c r="Q76" s="6">
        <v>1448350</v>
      </c>
    </row>
    <row r="77" spans="1:17" x14ac:dyDescent="0.35">
      <c r="A77" s="7" t="s">
        <v>141</v>
      </c>
      <c r="B77" s="7" t="s">
        <v>142</v>
      </c>
      <c r="C77" s="3"/>
      <c r="D77" s="2"/>
      <c r="E77" s="4">
        <v>100180715.8</v>
      </c>
      <c r="F77" s="5">
        <v>46690263.090000004</v>
      </c>
      <c r="G77" s="6">
        <v>43740570.420000002</v>
      </c>
      <c r="H77" s="6">
        <v>48863103.75</v>
      </c>
      <c r="I77" s="6">
        <v>52559324.579999998</v>
      </c>
      <c r="J77" s="6">
        <v>56375140.420000002</v>
      </c>
      <c r="K77" s="6">
        <v>48677098.75</v>
      </c>
      <c r="L77" s="6">
        <v>50580966.420000002</v>
      </c>
      <c r="M77" s="6">
        <v>19702822.899999999</v>
      </c>
      <c r="N77" s="6">
        <v>21162573.300000001</v>
      </c>
      <c r="O77" s="6">
        <v>2816519.13</v>
      </c>
      <c r="P77" s="6">
        <v>-1975511.87</v>
      </c>
      <c r="Q77" s="6">
        <v>10618578.119999999</v>
      </c>
    </row>
    <row r="78" spans="1:17" x14ac:dyDescent="0.35">
      <c r="A78" s="7" t="s">
        <v>143</v>
      </c>
      <c r="B78" s="7" t="s">
        <v>144</v>
      </c>
      <c r="C78" s="3"/>
      <c r="D78" s="2"/>
      <c r="E78" s="4">
        <v>0</v>
      </c>
      <c r="F78" s="5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43461524.700000003</v>
      </c>
    </row>
    <row r="79" spans="1:17" x14ac:dyDescent="0.35">
      <c r="A79" s="7"/>
      <c r="B79" s="7"/>
      <c r="C79" s="3"/>
      <c r="D79" s="2"/>
      <c r="E79" s="4"/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35">
      <c r="A80" s="7"/>
      <c r="B80" s="7"/>
      <c r="C80" s="3"/>
      <c r="D80" s="2"/>
      <c r="E80" s="4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35">
      <c r="A81" s="7" t="s">
        <v>107</v>
      </c>
      <c r="B81" s="7" t="s">
        <v>804</v>
      </c>
      <c r="C81" s="3"/>
      <c r="D81" s="2"/>
      <c r="E81" s="4">
        <f>SUM(E82:E92)</f>
        <v>111658446.03999999</v>
      </c>
      <c r="F81" s="4">
        <f t="shared" ref="F81:Q81" si="7">SUM(F82:F92)</f>
        <v>103688696.03999999</v>
      </c>
      <c r="G81" s="4">
        <f t="shared" si="7"/>
        <v>84138133.539999992</v>
      </c>
      <c r="H81" s="4">
        <f t="shared" si="7"/>
        <v>75510703.539999992</v>
      </c>
      <c r="I81" s="4">
        <f t="shared" si="7"/>
        <v>68793468.539999992</v>
      </c>
      <c r="J81" s="4">
        <f t="shared" si="7"/>
        <v>62181748.539999999</v>
      </c>
      <c r="K81" s="4">
        <f t="shared" si="7"/>
        <v>45865983.539999999</v>
      </c>
      <c r="L81" s="4">
        <f t="shared" si="7"/>
        <v>41675558.539999999</v>
      </c>
      <c r="M81" s="4">
        <f t="shared" si="7"/>
        <v>40337823.539999999</v>
      </c>
      <c r="N81" s="4">
        <f t="shared" si="7"/>
        <v>40085653.539999999</v>
      </c>
      <c r="O81" s="4">
        <f t="shared" si="7"/>
        <v>24931573.539999999</v>
      </c>
      <c r="P81" s="4">
        <f t="shared" si="7"/>
        <v>22977908.539999999</v>
      </c>
      <c r="Q81" s="4">
        <f t="shared" si="7"/>
        <v>142118049.13</v>
      </c>
    </row>
    <row r="82" spans="1:17" x14ac:dyDescent="0.35">
      <c r="A82" s="7" t="s">
        <v>107</v>
      </c>
      <c r="B82" s="7" t="s">
        <v>108</v>
      </c>
      <c r="C82" s="3"/>
      <c r="D82" s="2"/>
      <c r="E82" s="4">
        <v>0</v>
      </c>
      <c r="F82" s="5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95750</v>
      </c>
    </row>
    <row r="83" spans="1:17" x14ac:dyDescent="0.35">
      <c r="A83" s="7" t="s">
        <v>109</v>
      </c>
      <c r="B83" s="7" t="s">
        <v>110</v>
      </c>
      <c r="C83" s="3"/>
      <c r="D83" s="2"/>
      <c r="E83" s="4">
        <v>6499122.5</v>
      </c>
      <c r="F83" s="5">
        <v>6158072.5</v>
      </c>
      <c r="G83" s="6">
        <v>4537350</v>
      </c>
      <c r="H83" s="6">
        <v>4437150</v>
      </c>
      <c r="I83" s="6">
        <v>4292225</v>
      </c>
      <c r="J83" s="6">
        <v>4141205</v>
      </c>
      <c r="K83" s="6">
        <v>3368850</v>
      </c>
      <c r="L83" s="6">
        <v>2645250</v>
      </c>
      <c r="M83" s="6">
        <v>2112740</v>
      </c>
      <c r="N83" s="6">
        <v>1893400</v>
      </c>
      <c r="O83" s="6">
        <v>1003690</v>
      </c>
      <c r="P83" s="6">
        <v>354220</v>
      </c>
      <c r="Q83" s="6">
        <v>22912355</v>
      </c>
    </row>
    <row r="84" spans="1:17" x14ac:dyDescent="0.35">
      <c r="A84" s="7" t="s">
        <v>111</v>
      </c>
      <c r="B84" s="7" t="s">
        <v>112</v>
      </c>
      <c r="C84" s="3"/>
      <c r="D84" s="2"/>
      <c r="E84" s="4">
        <v>4675580</v>
      </c>
      <c r="F84" s="5">
        <v>4531280</v>
      </c>
      <c r="G84" s="6">
        <v>4306230</v>
      </c>
      <c r="H84" s="6">
        <v>3675210</v>
      </c>
      <c r="I84" s="6">
        <v>3429810</v>
      </c>
      <c r="J84" s="6">
        <v>3184410</v>
      </c>
      <c r="K84" s="6">
        <v>2606650</v>
      </c>
      <c r="L84" s="6">
        <v>2452750</v>
      </c>
      <c r="M84" s="6">
        <v>2203350</v>
      </c>
      <c r="N84" s="6">
        <v>2496550</v>
      </c>
      <c r="O84" s="6">
        <v>524550</v>
      </c>
      <c r="P84" s="6">
        <v>337000</v>
      </c>
      <c r="Q84" s="6">
        <v>6526000</v>
      </c>
    </row>
    <row r="85" spans="1:17" x14ac:dyDescent="0.35">
      <c r="A85" s="7" t="s">
        <v>147</v>
      </c>
      <c r="B85" s="7" t="s">
        <v>148</v>
      </c>
      <c r="C85" s="3"/>
      <c r="D85" s="2"/>
      <c r="E85" s="4">
        <v>25430950</v>
      </c>
      <c r="F85" s="5">
        <v>25430950</v>
      </c>
      <c r="G85" s="6">
        <v>19935350</v>
      </c>
      <c r="H85" s="6">
        <v>14115550</v>
      </c>
      <c r="I85" s="6">
        <v>9311450</v>
      </c>
      <c r="J85" s="6">
        <v>5310650</v>
      </c>
      <c r="K85" s="6">
        <v>2582950</v>
      </c>
      <c r="L85" s="6">
        <v>1550550</v>
      </c>
      <c r="M85" s="6">
        <v>1360550</v>
      </c>
      <c r="N85" s="6">
        <v>1360550</v>
      </c>
      <c r="O85" s="6">
        <v>1360550</v>
      </c>
      <c r="P85" s="6">
        <v>1330550</v>
      </c>
      <c r="Q85" s="6">
        <v>48050831.32</v>
      </c>
    </row>
    <row r="86" spans="1:17" x14ac:dyDescent="0.35">
      <c r="A86" s="7" t="s">
        <v>113</v>
      </c>
      <c r="B86" s="7" t="s">
        <v>114</v>
      </c>
      <c r="C86" s="3"/>
      <c r="D86" s="2"/>
      <c r="E86" s="4">
        <v>20379560</v>
      </c>
      <c r="F86" s="5">
        <v>19135310</v>
      </c>
      <c r="G86" s="6">
        <v>17343010</v>
      </c>
      <c r="H86" s="6">
        <v>15512700</v>
      </c>
      <c r="I86" s="6">
        <v>14532940</v>
      </c>
      <c r="J86" s="6">
        <v>12970790</v>
      </c>
      <c r="K86" s="6">
        <v>12013440</v>
      </c>
      <c r="L86" s="6">
        <v>11312290</v>
      </c>
      <c r="M86" s="6">
        <v>11215290</v>
      </c>
      <c r="N86" s="6">
        <v>11183360</v>
      </c>
      <c r="O86" s="6">
        <v>63400</v>
      </c>
      <c r="P86" s="6">
        <v>38500</v>
      </c>
      <c r="Q86" s="6">
        <v>8099154</v>
      </c>
    </row>
    <row r="87" spans="1:17" x14ac:dyDescent="0.35">
      <c r="A87" s="7" t="s">
        <v>115</v>
      </c>
      <c r="B87" s="7" t="s">
        <v>116</v>
      </c>
      <c r="C87" s="3"/>
      <c r="D87" s="2"/>
      <c r="E87" s="4">
        <v>765450</v>
      </c>
      <c r="F87" s="5">
        <v>765450</v>
      </c>
      <c r="G87" s="6">
        <v>736550</v>
      </c>
      <c r="H87" s="6">
        <v>736550</v>
      </c>
      <c r="I87" s="6">
        <v>335000</v>
      </c>
      <c r="J87" s="6">
        <v>280500</v>
      </c>
      <c r="K87" s="6">
        <v>280500</v>
      </c>
      <c r="L87" s="6">
        <v>93000</v>
      </c>
      <c r="M87" s="6">
        <v>93000</v>
      </c>
      <c r="N87" s="6">
        <v>93000</v>
      </c>
      <c r="O87" s="6">
        <v>91000</v>
      </c>
      <c r="P87" s="6">
        <v>6000</v>
      </c>
      <c r="Q87" s="6">
        <v>118750</v>
      </c>
    </row>
    <row r="88" spans="1:17" x14ac:dyDescent="0.35">
      <c r="A88" s="7" t="s">
        <v>117</v>
      </c>
      <c r="B88" s="7" t="s">
        <v>118</v>
      </c>
      <c r="C88" s="3"/>
      <c r="D88" s="2"/>
      <c r="E88" s="4">
        <v>6514320</v>
      </c>
      <c r="F88" s="5">
        <v>696420</v>
      </c>
      <c r="G88" s="6">
        <v>696420</v>
      </c>
      <c r="H88" s="6">
        <v>624820</v>
      </c>
      <c r="I88" s="6">
        <v>598320</v>
      </c>
      <c r="J88" s="6">
        <v>414970</v>
      </c>
      <c r="K88" s="6">
        <v>345870</v>
      </c>
      <c r="L88" s="6">
        <v>312970</v>
      </c>
      <c r="M88" s="6">
        <v>249070</v>
      </c>
      <c r="N88" s="6">
        <v>242970</v>
      </c>
      <c r="O88" s="6">
        <v>200470</v>
      </c>
      <c r="P88" s="6">
        <v>54400</v>
      </c>
      <c r="Q88" s="6">
        <v>610700</v>
      </c>
    </row>
    <row r="89" spans="1:17" x14ac:dyDescent="0.35">
      <c r="A89" s="7" t="s">
        <v>119</v>
      </c>
      <c r="B89" s="7" t="s">
        <v>120</v>
      </c>
      <c r="C89" s="3"/>
      <c r="D89" s="2"/>
      <c r="E89" s="4">
        <v>12280525</v>
      </c>
      <c r="F89" s="5">
        <v>12280525</v>
      </c>
      <c r="G89" s="6">
        <v>2070535</v>
      </c>
      <c r="H89" s="6">
        <v>2070535</v>
      </c>
      <c r="I89" s="6">
        <v>2070535</v>
      </c>
      <c r="J89" s="6">
        <v>2070535</v>
      </c>
      <c r="K89" s="6">
        <v>2070535</v>
      </c>
      <c r="L89" s="6">
        <v>1070535</v>
      </c>
      <c r="M89" s="6">
        <v>1070535</v>
      </c>
      <c r="N89" s="6">
        <v>1070535</v>
      </c>
      <c r="O89" s="6">
        <v>830675</v>
      </c>
      <c r="P89" s="6">
        <v>0</v>
      </c>
      <c r="Q89" s="6">
        <v>17617557</v>
      </c>
    </row>
    <row r="90" spans="1:17" x14ac:dyDescent="0.35">
      <c r="A90" s="7" t="s">
        <v>121</v>
      </c>
      <c r="B90" s="7" t="s">
        <v>122</v>
      </c>
      <c r="C90" s="3"/>
      <c r="D90" s="2"/>
      <c r="E90" s="4">
        <v>1476200</v>
      </c>
      <c r="F90" s="5">
        <v>1077200</v>
      </c>
      <c r="G90" s="6">
        <v>1029200</v>
      </c>
      <c r="H90" s="6">
        <v>929700</v>
      </c>
      <c r="I90" s="6">
        <v>814700</v>
      </c>
      <c r="J90" s="6">
        <v>677700</v>
      </c>
      <c r="K90" s="6">
        <v>653700</v>
      </c>
      <c r="L90" s="6">
        <v>573000</v>
      </c>
      <c r="M90" s="6">
        <v>496000</v>
      </c>
      <c r="N90" s="6">
        <v>208000</v>
      </c>
      <c r="O90" s="6">
        <v>0</v>
      </c>
      <c r="P90" s="6">
        <v>0</v>
      </c>
      <c r="Q90" s="6">
        <v>4880842</v>
      </c>
    </row>
    <row r="91" spans="1:17" x14ac:dyDescent="0.35">
      <c r="A91" s="7" t="s">
        <v>123</v>
      </c>
      <c r="B91" s="7" t="s">
        <v>124</v>
      </c>
      <c r="C91" s="3"/>
      <c r="D91" s="2"/>
      <c r="E91" s="4">
        <v>33613488.539999999</v>
      </c>
      <c r="F91" s="5">
        <v>33613488.539999999</v>
      </c>
      <c r="G91" s="6">
        <v>33483488.539999999</v>
      </c>
      <c r="H91" s="6">
        <v>33408488.539999999</v>
      </c>
      <c r="I91" s="6">
        <v>33408488.539999999</v>
      </c>
      <c r="J91" s="6">
        <v>33130988.539999999</v>
      </c>
      <c r="K91" s="6">
        <v>21943488.539999999</v>
      </c>
      <c r="L91" s="6">
        <v>21665213.539999999</v>
      </c>
      <c r="M91" s="6">
        <v>21537288.539999999</v>
      </c>
      <c r="N91" s="6">
        <v>21537288.539999999</v>
      </c>
      <c r="O91" s="6">
        <v>20857238.539999999</v>
      </c>
      <c r="P91" s="6">
        <v>20857238.539999999</v>
      </c>
      <c r="Q91" s="6">
        <v>32720759.809999999</v>
      </c>
    </row>
    <row r="92" spans="1:17" x14ac:dyDescent="0.35">
      <c r="A92" s="7" t="s">
        <v>125</v>
      </c>
      <c r="B92" s="7" t="s">
        <v>126</v>
      </c>
      <c r="C92" s="3"/>
      <c r="D92" s="2"/>
      <c r="E92" s="4">
        <v>23250</v>
      </c>
      <c r="F92" s="5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485350</v>
      </c>
    </row>
    <row r="93" spans="1:17" x14ac:dyDescent="0.35">
      <c r="A93" s="7"/>
      <c r="B93" s="7"/>
      <c r="C93" s="3"/>
      <c r="D93" s="2"/>
      <c r="E93" s="4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35">
      <c r="A94" s="7"/>
      <c r="B94" s="7"/>
      <c r="C94" s="3"/>
      <c r="D94" s="2"/>
      <c r="E94" s="4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35">
      <c r="A95" s="7" t="s">
        <v>127</v>
      </c>
      <c r="B95" s="7" t="s">
        <v>802</v>
      </c>
      <c r="C95" s="3"/>
      <c r="D95" s="2"/>
      <c r="E95" s="4">
        <f>E96+E97</f>
        <v>1504826470.0599999</v>
      </c>
      <c r="F95" s="4">
        <f t="shared" ref="F95:Q95" si="8">F96+F97</f>
        <v>1305924774.77</v>
      </c>
      <c r="G95" s="4">
        <f t="shared" si="8"/>
        <v>1180371310.49</v>
      </c>
      <c r="H95" s="4">
        <f t="shared" si="8"/>
        <v>1040280707.09</v>
      </c>
      <c r="I95" s="4">
        <f t="shared" si="8"/>
        <v>932495922.62</v>
      </c>
      <c r="J95" s="4">
        <f t="shared" si="8"/>
        <v>838821392.39999998</v>
      </c>
      <c r="K95" s="4">
        <f t="shared" si="8"/>
        <v>700805523.75</v>
      </c>
      <c r="L95" s="4">
        <f t="shared" si="8"/>
        <v>581912076.37</v>
      </c>
      <c r="M95" s="4">
        <f t="shared" si="8"/>
        <v>416809547.17000002</v>
      </c>
      <c r="N95" s="4">
        <f t="shared" si="8"/>
        <v>262940728.61000001</v>
      </c>
      <c r="O95" s="4">
        <f t="shared" si="8"/>
        <v>171255934.21000001</v>
      </c>
      <c r="P95" s="4">
        <f t="shared" si="8"/>
        <v>85160483.280000001</v>
      </c>
      <c r="Q95" s="4">
        <f t="shared" si="8"/>
        <v>823683462.58000004</v>
      </c>
    </row>
    <row r="96" spans="1:17" x14ac:dyDescent="0.35">
      <c r="A96" s="7" t="s">
        <v>127</v>
      </c>
      <c r="B96" s="7" t="s">
        <v>802</v>
      </c>
      <c r="C96" s="3"/>
      <c r="D96" s="2"/>
      <c r="E96" s="4">
        <v>959413138.05999994</v>
      </c>
      <c r="F96" s="5">
        <v>870611442.76999998</v>
      </c>
      <c r="G96" s="6">
        <v>776692978.49000001</v>
      </c>
      <c r="H96" s="6">
        <v>681777375.09000003</v>
      </c>
      <c r="I96" s="6">
        <v>612357590.62</v>
      </c>
      <c r="J96" s="6">
        <v>538778060.39999998</v>
      </c>
      <c r="K96" s="6">
        <v>463870523.75</v>
      </c>
      <c r="L96" s="6">
        <v>394237076.37</v>
      </c>
      <c r="M96" s="6">
        <v>313664547.17000002</v>
      </c>
      <c r="N96" s="6">
        <v>246760728.61000001</v>
      </c>
      <c r="O96" s="6">
        <v>171255934.21000001</v>
      </c>
      <c r="P96" s="6">
        <v>85160483.280000001</v>
      </c>
      <c r="Q96" s="6">
        <v>680458112.58000004</v>
      </c>
    </row>
    <row r="97" spans="1:17" x14ac:dyDescent="0.35">
      <c r="A97" s="7" t="s">
        <v>145</v>
      </c>
      <c r="B97" s="7" t="s">
        <v>146</v>
      </c>
      <c r="C97" s="3"/>
      <c r="D97" s="2"/>
      <c r="E97" s="4">
        <v>545413332</v>
      </c>
      <c r="F97" s="5">
        <v>435313332</v>
      </c>
      <c r="G97" s="6">
        <v>403678332</v>
      </c>
      <c r="H97" s="6">
        <v>358503332</v>
      </c>
      <c r="I97" s="6">
        <v>320138332</v>
      </c>
      <c r="J97" s="6">
        <v>300043332</v>
      </c>
      <c r="K97" s="6">
        <v>236935000</v>
      </c>
      <c r="L97" s="6">
        <v>187675000</v>
      </c>
      <c r="M97" s="6">
        <v>103145000</v>
      </c>
      <c r="N97" s="6">
        <v>16180000</v>
      </c>
      <c r="O97" s="6">
        <v>0</v>
      </c>
      <c r="P97" s="6">
        <v>0</v>
      </c>
      <c r="Q97" s="6">
        <v>143225350</v>
      </c>
    </row>
    <row r="98" spans="1:17" x14ac:dyDescent="0.35">
      <c r="A98" s="7"/>
      <c r="B98" s="7"/>
      <c r="C98" s="2"/>
      <c r="D98" s="3"/>
      <c r="E98" s="4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35">
      <c r="A99" s="7"/>
      <c r="B99" s="7"/>
      <c r="C99" s="2"/>
      <c r="D99" s="3"/>
      <c r="E99" s="4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35">
      <c r="A100" s="7" t="s">
        <v>157</v>
      </c>
      <c r="B100" s="7" t="s">
        <v>805</v>
      </c>
      <c r="C100" s="2"/>
      <c r="D100" s="3"/>
      <c r="E100" s="4">
        <f>SUM(E101:E125)</f>
        <v>520255691.45999992</v>
      </c>
      <c r="F100" s="4">
        <f t="shared" ref="F100:M100" si="9">SUM(F101:F125)</f>
        <v>546409625.75000024</v>
      </c>
      <c r="G100" s="4">
        <f t="shared" si="9"/>
        <v>573298675.12999988</v>
      </c>
      <c r="H100" s="4">
        <f t="shared" si="9"/>
        <v>519548230.45999998</v>
      </c>
      <c r="I100" s="4">
        <f t="shared" si="9"/>
        <v>426663797.87999988</v>
      </c>
      <c r="J100" s="4">
        <f t="shared" si="9"/>
        <v>324921524.75999975</v>
      </c>
      <c r="K100" s="4">
        <f t="shared" si="9"/>
        <v>277196696.73000014</v>
      </c>
      <c r="L100" s="4">
        <f t="shared" si="9"/>
        <v>207175995.79000008</v>
      </c>
      <c r="M100" s="4">
        <f t="shared" si="9"/>
        <v>175646978.16</v>
      </c>
      <c r="N100" s="6"/>
      <c r="O100" s="6"/>
      <c r="P100" s="6"/>
      <c r="Q100" s="6"/>
    </row>
    <row r="101" spans="1:17" x14ac:dyDescent="0.35">
      <c r="A101" s="7" t="s">
        <v>157</v>
      </c>
      <c r="B101" s="7" t="s">
        <v>158</v>
      </c>
      <c r="C101" s="3"/>
      <c r="D101" s="2"/>
      <c r="E101" s="4">
        <v>652541917.87</v>
      </c>
      <c r="F101" s="5">
        <v>650731917.87</v>
      </c>
      <c r="G101" s="6">
        <v>629541918.87</v>
      </c>
      <c r="H101" s="6">
        <v>629266918.87</v>
      </c>
      <c r="I101" s="6">
        <v>607588501.87</v>
      </c>
      <c r="J101" s="6">
        <v>548251305</v>
      </c>
      <c r="K101" s="6">
        <v>225039726</v>
      </c>
      <c r="L101" s="6">
        <v>20546661</v>
      </c>
      <c r="M101" s="6">
        <v>2900000</v>
      </c>
      <c r="N101" s="6">
        <v>0</v>
      </c>
      <c r="O101" s="6">
        <v>0</v>
      </c>
      <c r="P101" s="6">
        <v>0</v>
      </c>
      <c r="Q101" s="6">
        <v>472813904.01999998</v>
      </c>
    </row>
    <row r="102" spans="1:17" x14ac:dyDescent="0.35">
      <c r="A102" s="7" t="s">
        <v>155</v>
      </c>
      <c r="B102" s="7" t="s">
        <v>156</v>
      </c>
      <c r="C102" s="2"/>
      <c r="D102" s="3"/>
      <c r="E102" s="4">
        <v>250000</v>
      </c>
      <c r="F102" s="5">
        <v>250000</v>
      </c>
      <c r="G102" s="6">
        <v>250000</v>
      </c>
      <c r="H102" s="6">
        <v>250000</v>
      </c>
      <c r="I102" s="6">
        <v>250000</v>
      </c>
      <c r="J102" s="6">
        <v>250000</v>
      </c>
      <c r="K102" s="6">
        <v>250000</v>
      </c>
      <c r="L102" s="6">
        <v>250000</v>
      </c>
      <c r="M102" s="6">
        <v>250000</v>
      </c>
      <c r="N102" s="6">
        <v>230000</v>
      </c>
      <c r="O102" s="6">
        <v>0</v>
      </c>
      <c r="P102" s="6">
        <v>0</v>
      </c>
      <c r="Q102" s="6">
        <v>575790</v>
      </c>
    </row>
    <row r="103" spans="1:17" x14ac:dyDescent="0.35">
      <c r="A103" s="7" t="s">
        <v>149</v>
      </c>
      <c r="B103" s="7" t="s">
        <v>150</v>
      </c>
      <c r="C103" s="3"/>
      <c r="D103" s="2"/>
      <c r="E103" s="4">
        <v>108641185.45999999</v>
      </c>
      <c r="F103" s="5">
        <v>108641185.45999999</v>
      </c>
      <c r="G103" s="6">
        <v>108541197.98</v>
      </c>
      <c r="H103" s="6">
        <v>108310230.17</v>
      </c>
      <c r="I103" s="6">
        <v>105239127.75</v>
      </c>
      <c r="J103" s="6">
        <v>105239127.75</v>
      </c>
      <c r="K103" s="6">
        <v>105822601.81</v>
      </c>
      <c r="L103" s="6">
        <v>87573944.480000004</v>
      </c>
      <c r="M103" s="6">
        <v>58436364.880000003</v>
      </c>
      <c r="N103" s="6">
        <v>38324622.310000002</v>
      </c>
      <c r="O103" s="6">
        <v>287080</v>
      </c>
      <c r="P103" s="6">
        <v>198180</v>
      </c>
      <c r="Q103" s="6">
        <v>129189171.25</v>
      </c>
    </row>
    <row r="104" spans="1:17" x14ac:dyDescent="0.35">
      <c r="A104" s="7" t="s">
        <v>151</v>
      </c>
      <c r="B104" s="7" t="s">
        <v>152</v>
      </c>
      <c r="C104" s="3"/>
      <c r="D104" s="2"/>
      <c r="E104" s="4">
        <v>6273004.8099999996</v>
      </c>
      <c r="F104" s="5">
        <v>5925634.1399999997</v>
      </c>
      <c r="G104" s="6">
        <v>5797234.1399999997</v>
      </c>
      <c r="H104" s="6">
        <v>5440457.9800000004</v>
      </c>
      <c r="I104" s="6">
        <v>3905900.72</v>
      </c>
      <c r="J104" s="6">
        <v>3703450.55</v>
      </c>
      <c r="K104" s="6">
        <v>3703450.55</v>
      </c>
      <c r="L104" s="6">
        <v>3513450.55</v>
      </c>
      <c r="M104" s="6">
        <v>3513450.55</v>
      </c>
      <c r="N104" s="6">
        <v>624876.18000000005</v>
      </c>
      <c r="O104" s="6">
        <v>624876.18000000005</v>
      </c>
      <c r="P104" s="6">
        <v>250000</v>
      </c>
      <c r="Q104" s="6">
        <v>1947057</v>
      </c>
    </row>
    <row r="105" spans="1:17" x14ac:dyDescent="0.35">
      <c r="A105" s="7" t="s">
        <v>153</v>
      </c>
      <c r="B105" s="7" t="s">
        <v>154</v>
      </c>
      <c r="C105" s="3"/>
      <c r="D105" s="2"/>
      <c r="E105" s="4">
        <v>152836605.75999999</v>
      </c>
      <c r="F105" s="5">
        <v>152834205.75999999</v>
      </c>
      <c r="G105" s="6">
        <v>138083005.75999999</v>
      </c>
      <c r="H105" s="6">
        <v>109554877.76000001</v>
      </c>
      <c r="I105" s="6">
        <v>66385617</v>
      </c>
      <c r="J105" s="6">
        <v>11559499</v>
      </c>
      <c r="K105" s="6">
        <v>2433240</v>
      </c>
      <c r="L105" s="6">
        <v>1606740</v>
      </c>
      <c r="M105" s="6">
        <v>1160740</v>
      </c>
      <c r="N105" s="6">
        <v>660740</v>
      </c>
      <c r="O105" s="6">
        <v>611300</v>
      </c>
      <c r="P105" s="6">
        <v>611300</v>
      </c>
      <c r="Q105" s="6">
        <v>93520612</v>
      </c>
    </row>
    <row r="106" spans="1:17" x14ac:dyDescent="0.35">
      <c r="A106" s="7" t="s">
        <v>159</v>
      </c>
      <c r="B106" s="7" t="s">
        <v>160</v>
      </c>
      <c r="C106" s="3"/>
      <c r="D106" s="2"/>
      <c r="E106" s="4">
        <v>103792075.69</v>
      </c>
      <c r="F106" s="5">
        <v>102242475.69</v>
      </c>
      <c r="G106" s="6">
        <v>78510809.689999998</v>
      </c>
      <c r="H106" s="6">
        <v>82931472.260000005</v>
      </c>
      <c r="I106" s="6">
        <v>57487403.859999999</v>
      </c>
      <c r="J106" s="6">
        <v>5000000</v>
      </c>
      <c r="K106" s="6">
        <v>5000000</v>
      </c>
      <c r="L106" s="6">
        <v>5000000</v>
      </c>
      <c r="M106" s="6">
        <v>5450000</v>
      </c>
      <c r="N106" s="6">
        <v>5450000</v>
      </c>
      <c r="O106" s="6">
        <v>5000000</v>
      </c>
      <c r="P106" s="6">
        <v>5000000</v>
      </c>
      <c r="Q106" s="6">
        <v>134171344</v>
      </c>
    </row>
    <row r="107" spans="1:17" x14ac:dyDescent="0.35">
      <c r="A107" s="7" t="s">
        <v>161</v>
      </c>
      <c r="B107" s="7" t="s">
        <v>162</v>
      </c>
      <c r="C107" s="2"/>
      <c r="D107" s="3"/>
      <c r="E107" s="4">
        <v>17897303</v>
      </c>
      <c r="F107" s="5">
        <v>16078503</v>
      </c>
      <c r="G107" s="6">
        <v>13528003</v>
      </c>
      <c r="H107" s="6">
        <v>13298503</v>
      </c>
      <c r="I107" s="6">
        <v>12777503</v>
      </c>
      <c r="J107" s="6">
        <v>10635103</v>
      </c>
      <c r="K107" s="6">
        <v>9225923</v>
      </c>
      <c r="L107" s="6">
        <v>8869723</v>
      </c>
      <c r="M107" s="6">
        <v>7948009</v>
      </c>
      <c r="N107" s="6">
        <v>6916009</v>
      </c>
      <c r="O107" s="6">
        <v>5225770</v>
      </c>
      <c r="P107" s="6">
        <v>3576870</v>
      </c>
      <c r="Q107" s="6">
        <v>16171694.42</v>
      </c>
    </row>
    <row r="108" spans="1:17" x14ac:dyDescent="0.35">
      <c r="A108" s="7" t="s">
        <v>163</v>
      </c>
      <c r="B108" s="7" t="s">
        <v>164</v>
      </c>
      <c r="C108" s="3"/>
      <c r="D108" s="2"/>
      <c r="E108" s="4">
        <v>998898.24</v>
      </c>
      <c r="F108" s="5">
        <v>985898.24</v>
      </c>
      <c r="G108" s="6">
        <v>985898.24</v>
      </c>
      <c r="H108" s="6">
        <v>814134.97</v>
      </c>
      <c r="I108" s="6">
        <v>814134.97</v>
      </c>
      <c r="J108" s="6">
        <v>610065</v>
      </c>
      <c r="K108" s="6">
        <v>412700</v>
      </c>
      <c r="L108" s="6">
        <v>412700</v>
      </c>
      <c r="M108" s="6">
        <v>392700</v>
      </c>
      <c r="N108" s="6">
        <v>335771.22</v>
      </c>
      <c r="O108" s="6">
        <v>333771.21999999997</v>
      </c>
      <c r="P108" s="6">
        <v>323071.21999999997</v>
      </c>
      <c r="Q108" s="6">
        <v>729150</v>
      </c>
    </row>
    <row r="109" spans="1:17" x14ac:dyDescent="0.35">
      <c r="A109" s="7" t="s">
        <v>165</v>
      </c>
      <c r="B109" s="7" t="s">
        <v>166</v>
      </c>
      <c r="C109" s="2"/>
      <c r="D109" s="3"/>
      <c r="E109" s="4">
        <v>27451749.920000002</v>
      </c>
      <c r="F109" s="5">
        <v>25078240.640000001</v>
      </c>
      <c r="G109" s="6">
        <v>23249965.640000001</v>
      </c>
      <c r="H109" s="6">
        <v>21489360.640000001</v>
      </c>
      <c r="I109" s="6">
        <v>18486233.640000001</v>
      </c>
      <c r="J109" s="6">
        <v>15722723.640000001</v>
      </c>
      <c r="K109" s="6">
        <v>14143949.640000001</v>
      </c>
      <c r="L109" s="6">
        <v>11162020</v>
      </c>
      <c r="M109" s="6">
        <v>8533100</v>
      </c>
      <c r="N109" s="6">
        <v>6868800</v>
      </c>
      <c r="O109" s="6">
        <v>3889840</v>
      </c>
      <c r="P109" s="6">
        <v>1324000</v>
      </c>
      <c r="Q109" s="6">
        <v>25255121</v>
      </c>
    </row>
    <row r="110" spans="1:17" x14ac:dyDescent="0.35">
      <c r="A110" s="7" t="s">
        <v>167</v>
      </c>
      <c r="B110" s="7" t="s">
        <v>168</v>
      </c>
      <c r="C110" s="3"/>
      <c r="D110" s="2"/>
      <c r="E110" s="4">
        <v>52226562.649999999</v>
      </c>
      <c r="F110" s="5">
        <v>52226562.649999999</v>
      </c>
      <c r="G110" s="6">
        <v>52136562.649999999</v>
      </c>
      <c r="H110" s="6">
        <v>52123362.649999999</v>
      </c>
      <c r="I110" s="6">
        <v>52123362.649999999</v>
      </c>
      <c r="J110" s="6">
        <v>51525032.649999999</v>
      </c>
      <c r="K110" s="6">
        <v>52010312.649999999</v>
      </c>
      <c r="L110" s="6">
        <v>51797792.649999999</v>
      </c>
      <c r="M110" s="6">
        <v>49816318.729999997</v>
      </c>
      <c r="N110" s="6">
        <v>47416250</v>
      </c>
      <c r="O110" s="6">
        <v>24064200</v>
      </c>
      <c r="P110" s="6">
        <v>635800</v>
      </c>
      <c r="Q110" s="6">
        <v>37480075.439999998</v>
      </c>
    </row>
    <row r="111" spans="1:17" x14ac:dyDescent="0.35">
      <c r="A111" s="7" t="s">
        <v>169</v>
      </c>
      <c r="B111" s="7" t="s">
        <v>170</v>
      </c>
      <c r="C111" s="3"/>
      <c r="D111" s="2"/>
      <c r="E111" s="4">
        <v>100000</v>
      </c>
      <c r="F111" s="5">
        <v>100000</v>
      </c>
      <c r="G111" s="6">
        <v>100000</v>
      </c>
      <c r="H111" s="6">
        <v>100000</v>
      </c>
      <c r="I111" s="6">
        <v>100000</v>
      </c>
      <c r="J111" s="6">
        <v>100000</v>
      </c>
      <c r="K111" s="6">
        <v>100000</v>
      </c>
      <c r="L111" s="6">
        <v>100000</v>
      </c>
      <c r="M111" s="6">
        <v>100000</v>
      </c>
      <c r="N111" s="6">
        <v>100000</v>
      </c>
      <c r="O111" s="6">
        <v>0</v>
      </c>
      <c r="P111" s="6">
        <v>0</v>
      </c>
      <c r="Q111" s="6">
        <v>25684250</v>
      </c>
    </row>
    <row r="112" spans="1:17" x14ac:dyDescent="0.35">
      <c r="A112" s="7" t="s">
        <v>171</v>
      </c>
      <c r="B112" s="7" t="s">
        <v>172</v>
      </c>
      <c r="C112" s="3"/>
      <c r="D112" s="2"/>
      <c r="E112" s="4">
        <v>365196163.05000001</v>
      </c>
      <c r="F112" s="5">
        <v>324618811.60000002</v>
      </c>
      <c r="G112" s="6">
        <v>284041460.14999998</v>
      </c>
      <c r="H112" s="6">
        <v>243464108.69999999</v>
      </c>
      <c r="I112" s="6">
        <v>202886757.25</v>
      </c>
      <c r="J112" s="6">
        <v>162309405.80000001</v>
      </c>
      <c r="K112" s="6">
        <v>121732054.34999999</v>
      </c>
      <c r="L112" s="6">
        <v>81154702.900000006</v>
      </c>
      <c r="M112" s="6">
        <v>40577351.450000003</v>
      </c>
      <c r="N112" s="6">
        <v>0</v>
      </c>
      <c r="O112" s="6">
        <v>0</v>
      </c>
      <c r="P112" s="6">
        <v>0</v>
      </c>
      <c r="Q112" s="6">
        <v>173042964</v>
      </c>
    </row>
    <row r="113" spans="1:17" x14ac:dyDescent="0.35">
      <c r="A113" s="7" t="s">
        <v>173</v>
      </c>
      <c r="B113" s="7" t="s">
        <v>174</v>
      </c>
      <c r="C113" s="2"/>
      <c r="D113" s="3"/>
      <c r="E113" s="4">
        <v>-369522075.87</v>
      </c>
      <c r="F113" s="5">
        <v>-282192213.42000002</v>
      </c>
      <c r="G113" s="6">
        <v>-247952794.44999999</v>
      </c>
      <c r="H113" s="6">
        <v>-230679908.87</v>
      </c>
      <c r="I113" s="6">
        <v>-198769502.49000001</v>
      </c>
      <c r="J113" s="6">
        <v>-154239055.53</v>
      </c>
      <c r="K113" s="6">
        <v>-118481215.20999999</v>
      </c>
      <c r="L113" s="6">
        <v>-86778851.069999993</v>
      </c>
      <c r="M113" s="6">
        <v>-14932631.01</v>
      </c>
      <c r="N113" s="6">
        <v>0</v>
      </c>
      <c r="O113" s="6">
        <v>0</v>
      </c>
      <c r="P113" s="6">
        <v>0</v>
      </c>
      <c r="Q113" s="6">
        <v>-365196163.81</v>
      </c>
    </row>
    <row r="114" spans="1:17" x14ac:dyDescent="0.35">
      <c r="A114" s="7" t="s">
        <v>175</v>
      </c>
      <c r="B114" s="7" t="s">
        <v>176</v>
      </c>
      <c r="C114" s="2"/>
      <c r="D114" s="3"/>
      <c r="E114" s="4">
        <v>0</v>
      </c>
      <c r="F114" s="5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15590970</v>
      </c>
    </row>
    <row r="115" spans="1:17" x14ac:dyDescent="0.35">
      <c r="A115" s="7" t="s">
        <v>177</v>
      </c>
      <c r="B115" s="7" t="s">
        <v>178</v>
      </c>
      <c r="C115" s="2"/>
      <c r="D115" s="3"/>
      <c r="E115" s="4">
        <v>563367333.41999996</v>
      </c>
      <c r="F115" s="5">
        <v>500770963.04000002</v>
      </c>
      <c r="G115" s="6">
        <v>438174592.66000003</v>
      </c>
      <c r="H115" s="6">
        <v>375578222.27999997</v>
      </c>
      <c r="I115" s="6">
        <v>312981851.89999998</v>
      </c>
      <c r="J115" s="6">
        <v>250385481.52000001</v>
      </c>
      <c r="K115" s="6">
        <v>187789111.13999999</v>
      </c>
      <c r="L115" s="6">
        <v>125192740.76000001</v>
      </c>
      <c r="M115" s="6">
        <v>62596370.380000003</v>
      </c>
      <c r="N115" s="6">
        <v>0</v>
      </c>
      <c r="O115" s="6">
        <v>0</v>
      </c>
      <c r="P115" s="6">
        <v>0</v>
      </c>
      <c r="Q115" s="6">
        <v>281312730</v>
      </c>
    </row>
    <row r="116" spans="1:17" x14ac:dyDescent="0.35">
      <c r="A116" s="7" t="s">
        <v>179</v>
      </c>
      <c r="B116" s="7" t="s">
        <v>180</v>
      </c>
      <c r="C116" s="2"/>
      <c r="D116" s="3"/>
      <c r="E116" s="4">
        <v>-713200239.45000005</v>
      </c>
      <c r="F116" s="5">
        <v>-624375294.15999997</v>
      </c>
      <c r="G116" s="6">
        <v>-530274749.88</v>
      </c>
      <c r="H116" s="6">
        <v>-435284146.48000002</v>
      </c>
      <c r="I116" s="6">
        <v>-365864362.00999999</v>
      </c>
      <c r="J116" s="6">
        <v>-292007331.79000002</v>
      </c>
      <c r="K116" s="6">
        <v>-217505995.13999999</v>
      </c>
      <c r="L116" s="6">
        <v>-147594272.75999999</v>
      </c>
      <c r="M116" s="6">
        <v>-66893818.560000002</v>
      </c>
      <c r="N116" s="6">
        <v>0</v>
      </c>
      <c r="O116" s="6">
        <v>0</v>
      </c>
      <c r="P116" s="6">
        <v>0</v>
      </c>
      <c r="Q116" s="6">
        <v>-563367333.14999998</v>
      </c>
    </row>
    <row r="117" spans="1:17" x14ac:dyDescent="0.35">
      <c r="A117" s="7" t="s">
        <v>181</v>
      </c>
      <c r="B117" s="7" t="s">
        <v>182</v>
      </c>
      <c r="C117" s="3"/>
      <c r="D117" s="2"/>
      <c r="E117" s="4">
        <v>660736768.04999995</v>
      </c>
      <c r="F117" s="5">
        <v>587321571.60000002</v>
      </c>
      <c r="G117" s="6">
        <v>513906375.14999998</v>
      </c>
      <c r="H117" s="6">
        <v>440491178.69999999</v>
      </c>
      <c r="I117" s="6">
        <v>367075982.25</v>
      </c>
      <c r="J117" s="6">
        <v>293660785.80000001</v>
      </c>
      <c r="K117" s="6">
        <v>220245589.34999999</v>
      </c>
      <c r="L117" s="6">
        <v>146830392.90000001</v>
      </c>
      <c r="M117" s="6">
        <v>73415196.450000003</v>
      </c>
      <c r="N117" s="6">
        <v>0</v>
      </c>
      <c r="O117" s="6">
        <v>0</v>
      </c>
      <c r="P117" s="6">
        <v>0</v>
      </c>
      <c r="Q117" s="6">
        <v>188713341</v>
      </c>
    </row>
    <row r="118" spans="1:17" x14ac:dyDescent="0.35">
      <c r="A118" s="7" t="s">
        <v>183</v>
      </c>
      <c r="B118" s="7" t="s">
        <v>184</v>
      </c>
      <c r="C118" s="2"/>
      <c r="D118" s="3"/>
      <c r="E118" s="4">
        <v>-896580565.97000003</v>
      </c>
      <c r="F118" s="5">
        <v>-893087565.97000003</v>
      </c>
      <c r="G118" s="6">
        <v>-771582431.27999997</v>
      </c>
      <c r="H118" s="6">
        <v>-751071148.27999997</v>
      </c>
      <c r="I118" s="6">
        <v>-683992583.51999998</v>
      </c>
      <c r="J118" s="6">
        <v>-567894558.64999998</v>
      </c>
      <c r="K118" s="6">
        <v>-235121508.65000001</v>
      </c>
      <c r="L118" s="6">
        <v>-28361523.649999999</v>
      </c>
      <c r="M118" s="6">
        <v>-6797028.7300000004</v>
      </c>
      <c r="N118" s="6">
        <v>0</v>
      </c>
      <c r="O118" s="6">
        <v>0</v>
      </c>
      <c r="P118" s="6">
        <v>0</v>
      </c>
      <c r="Q118" s="6">
        <v>-660736768.35000002</v>
      </c>
    </row>
    <row r="119" spans="1:17" x14ac:dyDescent="0.35">
      <c r="A119" s="7" t="s">
        <v>185</v>
      </c>
      <c r="B119" s="7" t="s">
        <v>186</v>
      </c>
      <c r="C119" s="3"/>
      <c r="D119" s="2"/>
      <c r="E119" s="4">
        <v>161182774.16999999</v>
      </c>
      <c r="F119" s="5">
        <v>143273577.03999999</v>
      </c>
      <c r="G119" s="6">
        <v>125364379.91</v>
      </c>
      <c r="H119" s="6">
        <v>107455182.78</v>
      </c>
      <c r="I119" s="6">
        <v>89545985.650000006</v>
      </c>
      <c r="J119" s="6">
        <v>71636788.519999996</v>
      </c>
      <c r="K119" s="6">
        <v>53727591.390000001</v>
      </c>
      <c r="L119" s="6">
        <v>35818394.259999998</v>
      </c>
      <c r="M119" s="6">
        <v>17909197.129999999</v>
      </c>
      <c r="N119" s="6">
        <v>0</v>
      </c>
      <c r="O119" s="6">
        <v>0</v>
      </c>
      <c r="P119" s="6">
        <v>0</v>
      </c>
      <c r="Q119" s="6">
        <v>131776542</v>
      </c>
    </row>
    <row r="120" spans="1:17" x14ac:dyDescent="0.35">
      <c r="A120" s="7" t="s">
        <v>187</v>
      </c>
      <c r="B120" s="7" t="s">
        <v>188</v>
      </c>
      <c r="C120" s="3"/>
      <c r="D120" s="2"/>
      <c r="E120" s="4">
        <v>101046732.03</v>
      </c>
      <c r="F120" s="5">
        <v>89819317.359999999</v>
      </c>
      <c r="G120" s="6">
        <v>78591902.689999998</v>
      </c>
      <c r="H120" s="6">
        <v>67364488.019999996</v>
      </c>
      <c r="I120" s="6">
        <v>56137073.350000001</v>
      </c>
      <c r="J120" s="6">
        <v>44909658.68</v>
      </c>
      <c r="K120" s="6">
        <v>33682244.009999998</v>
      </c>
      <c r="L120" s="6">
        <v>22454829.34</v>
      </c>
      <c r="M120" s="6">
        <v>11227414.67</v>
      </c>
      <c r="N120" s="6">
        <v>0</v>
      </c>
      <c r="O120" s="6">
        <v>0</v>
      </c>
      <c r="P120" s="6">
        <v>0</v>
      </c>
      <c r="Q120" s="6">
        <v>94238964</v>
      </c>
    </row>
    <row r="121" spans="1:17" x14ac:dyDescent="0.35">
      <c r="A121" s="7" t="s">
        <v>189</v>
      </c>
      <c r="B121" s="7" t="s">
        <v>190</v>
      </c>
      <c r="C121" s="3"/>
      <c r="D121" s="2"/>
      <c r="E121" s="4">
        <v>181465539.30000001</v>
      </c>
      <c r="F121" s="5">
        <v>161302701.59999999</v>
      </c>
      <c r="G121" s="6">
        <v>141139863.90000001</v>
      </c>
      <c r="H121" s="6">
        <v>120977026.2</v>
      </c>
      <c r="I121" s="6">
        <v>100814188.5</v>
      </c>
      <c r="J121" s="6">
        <v>80651350.799999997</v>
      </c>
      <c r="K121" s="6">
        <v>60488513.100000001</v>
      </c>
      <c r="L121" s="6">
        <v>40325675.399999999</v>
      </c>
      <c r="M121" s="6">
        <v>20162837.699999999</v>
      </c>
      <c r="N121" s="6">
        <v>0</v>
      </c>
      <c r="O121" s="6">
        <v>0</v>
      </c>
      <c r="P121" s="6">
        <v>0</v>
      </c>
      <c r="Q121" s="6">
        <v>388717821</v>
      </c>
    </row>
    <row r="122" spans="1:17" x14ac:dyDescent="0.35">
      <c r="A122" s="7" t="s">
        <v>191</v>
      </c>
      <c r="B122" s="7" t="s">
        <v>192</v>
      </c>
      <c r="C122" s="3"/>
      <c r="D122" s="2"/>
      <c r="E122" s="4">
        <v>-187330710</v>
      </c>
      <c r="F122" s="5">
        <v>-171256895</v>
      </c>
      <c r="G122" s="6">
        <v>-154845983</v>
      </c>
      <c r="H122" s="6">
        <v>-138970536</v>
      </c>
      <c r="I122" s="6">
        <v>-121916761</v>
      </c>
      <c r="J122" s="6">
        <v>-104741551</v>
      </c>
      <c r="K122" s="6">
        <v>-87294312</v>
      </c>
      <c r="L122" s="6">
        <v>-70811186</v>
      </c>
      <c r="M122" s="6">
        <v>-53188851</v>
      </c>
      <c r="N122" s="6">
        <v>-38904827</v>
      </c>
      <c r="O122" s="6">
        <v>-25889170</v>
      </c>
      <c r="P122" s="6">
        <v>-13005389</v>
      </c>
      <c r="Q122" s="6">
        <v>-108302053.81</v>
      </c>
    </row>
    <row r="123" spans="1:17" x14ac:dyDescent="0.35">
      <c r="A123" s="7" t="s">
        <v>193</v>
      </c>
      <c r="B123" s="7" t="s">
        <v>194</v>
      </c>
      <c r="C123" s="3"/>
      <c r="D123" s="2"/>
      <c r="E123" s="4">
        <v>-186227029.16999999</v>
      </c>
      <c r="F123" s="5">
        <v>-164208171.78999999</v>
      </c>
      <c r="G123" s="6">
        <v>-141909948.21000001</v>
      </c>
      <c r="H123" s="6">
        <v>-121508626.31</v>
      </c>
      <c r="I123" s="6">
        <v>-102055306.11</v>
      </c>
      <c r="J123" s="6">
        <v>-82374001.730000004</v>
      </c>
      <c r="K123" s="6">
        <v>-61416046.549999997</v>
      </c>
      <c r="L123" s="6">
        <v>-40518780.079999998</v>
      </c>
      <c r="M123" s="6">
        <v>-19065965.690000001</v>
      </c>
      <c r="N123" s="6">
        <v>0</v>
      </c>
      <c r="O123" s="6">
        <v>0</v>
      </c>
      <c r="P123" s="6">
        <v>0</v>
      </c>
      <c r="Q123" s="6">
        <v>-161182773.94</v>
      </c>
    </row>
    <row r="124" spans="1:17" x14ac:dyDescent="0.35">
      <c r="A124" s="7" t="s">
        <v>195</v>
      </c>
      <c r="B124" s="7" t="s">
        <v>196</v>
      </c>
      <c r="C124" s="3"/>
      <c r="D124" s="2"/>
      <c r="E124" s="4">
        <v>-105387755.37</v>
      </c>
      <c r="F124" s="5">
        <v>-93450428.310000002</v>
      </c>
      <c r="G124" s="6">
        <v>-81588248.799999997</v>
      </c>
      <c r="H124" s="6">
        <v>-69839347.260000005</v>
      </c>
      <c r="I124" s="6">
        <v>-58192869.039999999</v>
      </c>
      <c r="J124" s="6">
        <v>-46606787.18</v>
      </c>
      <c r="K124" s="6">
        <v>-35026828.460000001</v>
      </c>
      <c r="L124" s="6">
        <v>-23468022.379999999</v>
      </c>
      <c r="M124" s="6">
        <v>-11898361.66</v>
      </c>
      <c r="N124" s="6">
        <v>0</v>
      </c>
      <c r="O124" s="6">
        <v>0</v>
      </c>
      <c r="P124" s="6">
        <v>0</v>
      </c>
      <c r="Q124" s="6">
        <v>-101046731.47</v>
      </c>
    </row>
    <row r="125" spans="1:17" x14ac:dyDescent="0.35">
      <c r="A125" s="7" t="s">
        <v>197</v>
      </c>
      <c r="B125" s="7" t="s">
        <v>198</v>
      </c>
      <c r="C125" s="3"/>
      <c r="D125" s="2"/>
      <c r="E125" s="4">
        <v>-177500546.13</v>
      </c>
      <c r="F125" s="5">
        <v>-147221371.28999999</v>
      </c>
      <c r="G125" s="6">
        <v>-130490339.68000001</v>
      </c>
      <c r="H125" s="6">
        <v>-112007581.31999999</v>
      </c>
      <c r="I125" s="6">
        <v>-97144442.310000002</v>
      </c>
      <c r="J125" s="6">
        <v>-83364967.069999993</v>
      </c>
      <c r="K125" s="6">
        <v>-63764404.25</v>
      </c>
      <c r="L125" s="6">
        <v>-37901135.509999998</v>
      </c>
      <c r="M125" s="6">
        <v>-15965416.130000001</v>
      </c>
      <c r="N125" s="6">
        <v>0</v>
      </c>
      <c r="O125" s="6">
        <v>0</v>
      </c>
      <c r="P125" s="6">
        <v>0</v>
      </c>
      <c r="Q125" s="6">
        <v>-181465537.96000001</v>
      </c>
    </row>
    <row r="126" spans="1:17" x14ac:dyDescent="0.35">
      <c r="A126" s="7" t="s">
        <v>205</v>
      </c>
      <c r="B126" s="7" t="s">
        <v>206</v>
      </c>
      <c r="C126" s="3"/>
      <c r="D126" s="2"/>
      <c r="E126" s="4">
        <v>20255437.539999999</v>
      </c>
      <c r="F126" s="5">
        <v>18777520.870000001</v>
      </c>
      <c r="G126" s="6">
        <v>17299604.199999999</v>
      </c>
      <c r="H126" s="6">
        <v>15821687.529999999</v>
      </c>
      <c r="I126" s="6">
        <v>12808770.859999999</v>
      </c>
      <c r="J126" s="6">
        <v>11930854.189999999</v>
      </c>
      <c r="K126" s="6">
        <v>10762687.52</v>
      </c>
      <c r="L126" s="6">
        <v>9884770.8499999996</v>
      </c>
      <c r="M126" s="6">
        <v>9006854.1799999997</v>
      </c>
      <c r="N126" s="6">
        <v>7978437.5099999998</v>
      </c>
      <c r="O126" s="6">
        <v>5338020.84</v>
      </c>
      <c r="P126" s="6">
        <v>4460104.17</v>
      </c>
      <c r="Q126" s="6">
        <v>4876750</v>
      </c>
    </row>
    <row r="127" spans="1:17" x14ac:dyDescent="0.35">
      <c r="A127" s="7" t="s">
        <v>207</v>
      </c>
      <c r="B127" s="7" t="s">
        <v>208</v>
      </c>
      <c r="C127" s="3"/>
      <c r="D127" s="2"/>
      <c r="E127" s="4">
        <v>49630491.990000002</v>
      </c>
      <c r="F127" s="5">
        <v>33364862.489999998</v>
      </c>
      <c r="G127" s="6">
        <v>32716408.57</v>
      </c>
      <c r="H127" s="6">
        <v>31389517.239999998</v>
      </c>
      <c r="I127" s="6">
        <v>30089192.870000001</v>
      </c>
      <c r="J127" s="6">
        <v>30898627.780000001</v>
      </c>
      <c r="K127" s="6">
        <v>18839072.539999999</v>
      </c>
      <c r="L127" s="6">
        <v>16363754.51</v>
      </c>
      <c r="M127" s="6">
        <v>13798709.560000001</v>
      </c>
      <c r="N127" s="6">
        <v>11251251.08</v>
      </c>
      <c r="O127" s="6">
        <v>8424733.6300000008</v>
      </c>
      <c r="P127" s="6">
        <v>1688177.09</v>
      </c>
      <c r="Q127" s="6">
        <v>49103206.07</v>
      </c>
    </row>
    <row r="128" spans="1:17" x14ac:dyDescent="0.35">
      <c r="A128" s="7" t="s">
        <v>209</v>
      </c>
      <c r="B128" s="7" t="s">
        <v>210</v>
      </c>
      <c r="C128" s="3"/>
      <c r="D128" s="2"/>
      <c r="E128" s="4">
        <v>5583042.1100000003</v>
      </c>
      <c r="F128" s="5">
        <v>5233042.1100000003</v>
      </c>
      <c r="G128" s="6">
        <v>5233042.1100000003</v>
      </c>
      <c r="H128" s="6">
        <v>4883042.1100000003</v>
      </c>
      <c r="I128" s="6">
        <v>4883042.1100000003</v>
      </c>
      <c r="J128" s="6">
        <v>4883042.1100000003</v>
      </c>
      <c r="K128" s="6">
        <v>700000</v>
      </c>
      <c r="L128" s="6">
        <v>350000</v>
      </c>
      <c r="M128" s="6">
        <v>350000</v>
      </c>
      <c r="N128" s="6">
        <v>350000</v>
      </c>
      <c r="O128" s="6">
        <v>0</v>
      </c>
      <c r="P128" s="6">
        <v>0</v>
      </c>
      <c r="Q128" s="6">
        <v>2558738</v>
      </c>
    </row>
    <row r="129" spans="1:17" x14ac:dyDescent="0.35">
      <c r="A129" s="7" t="s">
        <v>211</v>
      </c>
      <c r="B129" s="7" t="s">
        <v>212</v>
      </c>
      <c r="C129" s="3"/>
      <c r="D129" s="2"/>
      <c r="E129" s="4">
        <v>54295711</v>
      </c>
      <c r="F129" s="5">
        <v>45849939.479999997</v>
      </c>
      <c r="G129" s="6">
        <v>42430014.240000002</v>
      </c>
      <c r="H129" s="6">
        <v>37716155.490000002</v>
      </c>
      <c r="I129" s="6">
        <v>37221628.75</v>
      </c>
      <c r="J129" s="6">
        <v>37175628.75</v>
      </c>
      <c r="K129" s="6">
        <v>34189982.82</v>
      </c>
      <c r="L129" s="6">
        <v>21759124.190000001</v>
      </c>
      <c r="M129" s="6">
        <v>16082317.66</v>
      </c>
      <c r="N129" s="6">
        <v>11953322.65</v>
      </c>
      <c r="O129" s="6">
        <v>8158308.1100000003</v>
      </c>
      <c r="P129" s="6">
        <v>3538692.52</v>
      </c>
      <c r="Q129" s="6">
        <v>198690923.05000001</v>
      </c>
    </row>
    <row r="130" spans="1:17" x14ac:dyDescent="0.35">
      <c r="A130" s="7" t="s">
        <v>213</v>
      </c>
      <c r="B130" s="7" t="s">
        <v>214</v>
      </c>
      <c r="C130" s="3"/>
      <c r="D130" s="2"/>
      <c r="E130" s="4">
        <v>7448734</v>
      </c>
      <c r="F130" s="5">
        <v>7181482</v>
      </c>
      <c r="G130" s="6">
        <v>6452027</v>
      </c>
      <c r="H130" s="6">
        <v>5574787</v>
      </c>
      <c r="I130" s="6">
        <v>5340587</v>
      </c>
      <c r="J130" s="6">
        <v>4722630</v>
      </c>
      <c r="K130" s="6">
        <v>4125135</v>
      </c>
      <c r="L130" s="6">
        <v>3501905</v>
      </c>
      <c r="M130" s="6">
        <v>2511175</v>
      </c>
      <c r="N130" s="6">
        <v>1748900</v>
      </c>
      <c r="O130" s="6">
        <v>1127500</v>
      </c>
      <c r="P130" s="6">
        <v>506700</v>
      </c>
      <c r="Q130" s="6">
        <v>3781591</v>
      </c>
    </row>
    <row r="131" spans="1:17" x14ac:dyDescent="0.35">
      <c r="A131" s="7" t="s">
        <v>215</v>
      </c>
      <c r="B131" s="7" t="s">
        <v>216</v>
      </c>
      <c r="C131" s="3"/>
      <c r="D131" s="2"/>
      <c r="E131" s="4">
        <v>859100</v>
      </c>
      <c r="F131" s="5">
        <v>859100</v>
      </c>
      <c r="G131" s="6">
        <v>859100</v>
      </c>
      <c r="H131" s="6">
        <v>859100</v>
      </c>
      <c r="I131" s="6">
        <v>859100</v>
      </c>
      <c r="J131" s="6">
        <v>859100</v>
      </c>
      <c r="K131" s="6">
        <v>859100</v>
      </c>
      <c r="L131" s="6">
        <v>719100</v>
      </c>
      <c r="M131" s="6">
        <v>419100</v>
      </c>
      <c r="N131" s="6">
        <v>411600</v>
      </c>
      <c r="O131" s="6">
        <v>346670</v>
      </c>
      <c r="P131" s="6">
        <v>0</v>
      </c>
      <c r="Q131" s="6">
        <v>776250.8</v>
      </c>
    </row>
    <row r="132" spans="1:17" x14ac:dyDescent="0.35">
      <c r="A132" s="7" t="s">
        <v>217</v>
      </c>
      <c r="B132" s="7" t="s">
        <v>218</v>
      </c>
      <c r="C132" s="3"/>
      <c r="D132" s="2"/>
      <c r="E132" s="4">
        <v>85197405</v>
      </c>
      <c r="F132" s="5">
        <v>79523435</v>
      </c>
      <c r="G132" s="6">
        <v>73781705</v>
      </c>
      <c r="H132" s="6">
        <v>68807105</v>
      </c>
      <c r="I132" s="6">
        <v>66890125</v>
      </c>
      <c r="J132" s="6">
        <v>61952710</v>
      </c>
      <c r="K132" s="6">
        <v>57137570</v>
      </c>
      <c r="L132" s="6">
        <v>46419760</v>
      </c>
      <c r="M132" s="6">
        <v>22697620</v>
      </c>
      <c r="N132" s="6">
        <v>17243020</v>
      </c>
      <c r="O132" s="6">
        <v>11287970</v>
      </c>
      <c r="P132" s="6">
        <v>5330500</v>
      </c>
      <c r="Q132" s="6">
        <v>43223195</v>
      </c>
    </row>
    <row r="133" spans="1:17" x14ac:dyDescent="0.35">
      <c r="A133" s="7" t="s">
        <v>219</v>
      </c>
      <c r="B133" s="7" t="s">
        <v>220</v>
      </c>
      <c r="C133" s="3"/>
      <c r="D133" s="2"/>
      <c r="E133" s="4">
        <v>8253687.2999999998</v>
      </c>
      <c r="F133" s="5">
        <v>8066687.2999999998</v>
      </c>
      <c r="G133" s="6">
        <v>7762187.2999999998</v>
      </c>
      <c r="H133" s="6">
        <v>6201197.2999999998</v>
      </c>
      <c r="I133" s="6">
        <v>5477497.2999999998</v>
      </c>
      <c r="J133" s="6">
        <v>5434497.2999999998</v>
      </c>
      <c r="K133" s="6">
        <v>5164597.3</v>
      </c>
      <c r="L133" s="6">
        <v>5094700</v>
      </c>
      <c r="M133" s="6">
        <v>3122500</v>
      </c>
      <c r="N133" s="6">
        <v>2772500</v>
      </c>
      <c r="O133" s="6">
        <v>811000</v>
      </c>
      <c r="P133" s="6">
        <v>566000</v>
      </c>
      <c r="Q133" s="6">
        <v>6658743.7999999998</v>
      </c>
    </row>
    <row r="134" spans="1:17" x14ac:dyDescent="0.35">
      <c r="A134" s="7" t="s">
        <v>221</v>
      </c>
      <c r="B134" s="7" t="s">
        <v>222</v>
      </c>
      <c r="C134" s="3"/>
      <c r="D134" s="2"/>
      <c r="E134" s="4">
        <v>32200</v>
      </c>
      <c r="F134" s="5">
        <v>32200</v>
      </c>
      <c r="G134" s="6">
        <v>32200</v>
      </c>
      <c r="H134" s="6">
        <v>32200</v>
      </c>
      <c r="I134" s="6">
        <v>32200</v>
      </c>
      <c r="J134" s="6">
        <v>20200</v>
      </c>
      <c r="K134" s="6">
        <v>20200</v>
      </c>
      <c r="L134" s="6">
        <v>20200</v>
      </c>
      <c r="M134" s="6">
        <v>20200</v>
      </c>
      <c r="N134" s="6">
        <v>12000</v>
      </c>
      <c r="O134" s="6">
        <v>12000</v>
      </c>
      <c r="P134" s="6">
        <v>4800</v>
      </c>
      <c r="Q134" s="6">
        <v>1671480</v>
      </c>
    </row>
    <row r="135" spans="1:17" x14ac:dyDescent="0.35">
      <c r="A135" s="7" t="s">
        <v>223</v>
      </c>
      <c r="B135" s="7" t="s">
        <v>224</v>
      </c>
      <c r="C135" s="3"/>
      <c r="D135" s="2"/>
      <c r="E135" s="4">
        <v>20499682.309999999</v>
      </c>
      <c r="F135" s="5">
        <v>16762539.310000001</v>
      </c>
      <c r="G135" s="6">
        <v>16432539.310000001</v>
      </c>
      <c r="H135" s="6">
        <v>10606509.310000001</v>
      </c>
      <c r="I135" s="6">
        <v>8753384.3100000005</v>
      </c>
      <c r="J135" s="6">
        <v>8641384.3100000005</v>
      </c>
      <c r="K135" s="6">
        <v>8641384.3100000005</v>
      </c>
      <c r="L135" s="6">
        <v>7700134.3099999996</v>
      </c>
      <c r="M135" s="6">
        <v>6893884.3099999996</v>
      </c>
      <c r="N135" s="6">
        <v>2142161.25</v>
      </c>
      <c r="O135" s="6">
        <v>1420161.25</v>
      </c>
      <c r="P135" s="6">
        <v>807500</v>
      </c>
      <c r="Q135" s="6">
        <v>8219879.5599999996</v>
      </c>
    </row>
    <row r="136" spans="1:17" x14ac:dyDescent="0.35">
      <c r="A136" s="7" t="s">
        <v>225</v>
      </c>
      <c r="B136" s="7" t="s">
        <v>226</v>
      </c>
      <c r="C136" s="3"/>
      <c r="D136" s="2"/>
      <c r="E136" s="4">
        <v>266500</v>
      </c>
      <c r="F136" s="5">
        <v>214000</v>
      </c>
      <c r="G136" s="6">
        <v>214000</v>
      </c>
      <c r="H136" s="6">
        <v>83000</v>
      </c>
      <c r="I136" s="6">
        <v>13000</v>
      </c>
      <c r="J136" s="6">
        <v>6000</v>
      </c>
      <c r="K136" s="6">
        <v>6000</v>
      </c>
      <c r="L136" s="6">
        <v>6000</v>
      </c>
      <c r="M136" s="6">
        <v>6000</v>
      </c>
      <c r="N136" s="6">
        <v>6000</v>
      </c>
      <c r="O136" s="6">
        <v>6000</v>
      </c>
      <c r="P136" s="6">
        <v>0</v>
      </c>
      <c r="Q136" s="6">
        <v>214722</v>
      </c>
    </row>
    <row r="137" spans="1:17" x14ac:dyDescent="0.35">
      <c r="A137" s="7" t="s">
        <v>227</v>
      </c>
      <c r="B137" s="7" t="s">
        <v>228</v>
      </c>
      <c r="C137" s="3"/>
      <c r="D137" s="2"/>
      <c r="E137" s="4">
        <v>2631366.9500000002</v>
      </c>
      <c r="F137" s="5">
        <v>2471366.9500000002</v>
      </c>
      <c r="G137" s="6">
        <v>2471366.9500000002</v>
      </c>
      <c r="H137" s="6">
        <v>1551366.95</v>
      </c>
      <c r="I137" s="6">
        <v>1551366.95</v>
      </c>
      <c r="J137" s="6">
        <v>1446366.95</v>
      </c>
      <c r="K137" s="6">
        <v>1247569.45</v>
      </c>
      <c r="L137" s="6">
        <v>1170569.45</v>
      </c>
      <c r="M137" s="6">
        <v>1013022.45</v>
      </c>
      <c r="N137" s="6">
        <v>0</v>
      </c>
      <c r="O137" s="6">
        <v>0</v>
      </c>
      <c r="P137" s="6">
        <v>0</v>
      </c>
      <c r="Q137" s="6">
        <v>1919900</v>
      </c>
    </row>
    <row r="138" spans="1:17" x14ac:dyDescent="0.35">
      <c r="A138" s="7" t="s">
        <v>229</v>
      </c>
      <c r="B138" s="7" t="s">
        <v>230</v>
      </c>
      <c r="C138" s="3"/>
      <c r="D138" s="2"/>
      <c r="E138" s="4">
        <v>5845860</v>
      </c>
      <c r="F138" s="5">
        <v>4062460</v>
      </c>
      <c r="G138" s="6">
        <v>4041560</v>
      </c>
      <c r="H138" s="6">
        <v>3988560</v>
      </c>
      <c r="I138" s="6">
        <v>3133560</v>
      </c>
      <c r="J138" s="6">
        <v>3090900</v>
      </c>
      <c r="K138" s="6">
        <v>2514100</v>
      </c>
      <c r="L138" s="6">
        <v>2284700</v>
      </c>
      <c r="M138" s="6">
        <v>901700</v>
      </c>
      <c r="N138" s="6">
        <v>855100</v>
      </c>
      <c r="O138" s="6">
        <v>473300</v>
      </c>
      <c r="P138" s="6">
        <v>48000</v>
      </c>
      <c r="Q138" s="6">
        <v>752500</v>
      </c>
    </row>
    <row r="139" spans="1:17" x14ac:dyDescent="0.35">
      <c r="A139" s="7" t="s">
        <v>231</v>
      </c>
      <c r="B139" s="7" t="s">
        <v>232</v>
      </c>
      <c r="C139" s="3"/>
      <c r="D139" s="2"/>
      <c r="E139" s="4">
        <v>19084556.079999998</v>
      </c>
      <c r="F139" s="5">
        <v>19084556.079999998</v>
      </c>
      <c r="G139" s="6">
        <v>15376423.58</v>
      </c>
      <c r="H139" s="6">
        <v>15376423.58</v>
      </c>
      <c r="I139" s="6">
        <v>15338070.58</v>
      </c>
      <c r="J139" s="6">
        <v>14570370.58</v>
      </c>
      <c r="K139" s="6">
        <v>14570370.58</v>
      </c>
      <c r="L139" s="6">
        <v>14570370.58</v>
      </c>
      <c r="M139" s="6">
        <v>1100733.76</v>
      </c>
      <c r="N139" s="6">
        <v>1074733.76</v>
      </c>
      <c r="O139" s="6">
        <v>10000</v>
      </c>
      <c r="P139" s="6">
        <v>10000</v>
      </c>
      <c r="Q139" s="6">
        <v>40071153.399999999</v>
      </c>
    </row>
    <row r="140" spans="1:17" x14ac:dyDescent="0.35">
      <c r="A140" s="7" t="s">
        <v>233</v>
      </c>
      <c r="B140" s="7" t="s">
        <v>234</v>
      </c>
      <c r="C140" s="3"/>
      <c r="D140" s="2"/>
      <c r="E140" s="4">
        <v>2294352.04</v>
      </c>
      <c r="F140" s="5">
        <v>2070800</v>
      </c>
      <c r="G140" s="6">
        <v>1832900</v>
      </c>
      <c r="H140" s="6">
        <v>1755250</v>
      </c>
      <c r="I140" s="6">
        <v>749250</v>
      </c>
      <c r="J140" s="6">
        <v>572050</v>
      </c>
      <c r="K140" s="6">
        <v>511950</v>
      </c>
      <c r="L140" s="6">
        <v>396050</v>
      </c>
      <c r="M140" s="6">
        <v>382800</v>
      </c>
      <c r="N140" s="6">
        <v>111200</v>
      </c>
      <c r="O140" s="6">
        <v>98600</v>
      </c>
      <c r="P140" s="6">
        <v>28000</v>
      </c>
      <c r="Q140" s="6">
        <v>67081742.689999998</v>
      </c>
    </row>
    <row r="141" spans="1:17" x14ac:dyDescent="0.35">
      <c r="A141" s="7" t="s">
        <v>235</v>
      </c>
      <c r="B141" s="7" t="s">
        <v>236</v>
      </c>
      <c r="C141" s="3"/>
      <c r="D141" s="2"/>
      <c r="E141" s="4">
        <v>79088363.390000001</v>
      </c>
      <c r="F141" s="5">
        <v>66333310.130000003</v>
      </c>
      <c r="G141" s="6">
        <v>57628647.170000002</v>
      </c>
      <c r="H141" s="6">
        <v>48285492.960000001</v>
      </c>
      <c r="I141" s="6">
        <v>40984610.520000003</v>
      </c>
      <c r="J141" s="6">
        <v>28893605.16</v>
      </c>
      <c r="K141" s="6">
        <v>22141755.530000001</v>
      </c>
      <c r="L141" s="6">
        <v>17401530.690000001</v>
      </c>
      <c r="M141" s="6">
        <v>12719814.119999999</v>
      </c>
      <c r="N141" s="6">
        <v>8316825.6699999999</v>
      </c>
      <c r="O141" s="6">
        <v>4512152.18</v>
      </c>
      <c r="P141" s="6">
        <v>1511602.96</v>
      </c>
      <c r="Q141" s="6">
        <v>28568879.850000001</v>
      </c>
    </row>
    <row r="142" spans="1:17" x14ac:dyDescent="0.35">
      <c r="A142" s="7" t="s">
        <v>237</v>
      </c>
      <c r="B142" s="7" t="s">
        <v>238</v>
      </c>
      <c r="C142" s="3"/>
      <c r="D142" s="2"/>
      <c r="E142" s="4">
        <v>2554129</v>
      </c>
      <c r="F142" s="5">
        <v>2352879</v>
      </c>
      <c r="G142" s="6">
        <v>2152459</v>
      </c>
      <c r="H142" s="6">
        <v>1839879</v>
      </c>
      <c r="I142" s="6">
        <v>1766839</v>
      </c>
      <c r="J142" s="6">
        <v>1573359</v>
      </c>
      <c r="K142" s="6">
        <v>1373349</v>
      </c>
      <c r="L142" s="6">
        <v>1171449</v>
      </c>
      <c r="M142" s="6">
        <v>835909</v>
      </c>
      <c r="N142" s="6">
        <v>623099</v>
      </c>
      <c r="O142" s="6">
        <v>415199</v>
      </c>
      <c r="P142" s="6">
        <v>211649</v>
      </c>
      <c r="Q142" s="6">
        <v>1162853.77</v>
      </c>
    </row>
    <row r="143" spans="1:17" x14ac:dyDescent="0.35">
      <c r="A143" s="7" t="s">
        <v>239</v>
      </c>
      <c r="B143" s="7" t="s">
        <v>240</v>
      </c>
      <c r="C143" s="3"/>
      <c r="D143" s="2"/>
      <c r="E143" s="4">
        <v>1439200</v>
      </c>
      <c r="F143" s="5">
        <v>1394700</v>
      </c>
      <c r="G143" s="6">
        <v>1247600</v>
      </c>
      <c r="H143" s="6">
        <v>1136600</v>
      </c>
      <c r="I143" s="6">
        <v>1006000</v>
      </c>
      <c r="J143" s="6">
        <v>897200</v>
      </c>
      <c r="K143" s="6">
        <v>721400</v>
      </c>
      <c r="L143" s="6">
        <v>629150</v>
      </c>
      <c r="M143" s="6">
        <v>523550</v>
      </c>
      <c r="N143" s="6">
        <v>365700</v>
      </c>
      <c r="O143" s="6">
        <v>268300</v>
      </c>
      <c r="P143" s="6">
        <v>127150</v>
      </c>
      <c r="Q143" s="6">
        <v>1064860</v>
      </c>
    </row>
    <row r="144" spans="1:17" x14ac:dyDescent="0.35">
      <c r="A144" s="7" t="s">
        <v>241</v>
      </c>
      <c r="B144" s="7" t="s">
        <v>242</v>
      </c>
      <c r="C144" s="3"/>
      <c r="D144" s="2"/>
      <c r="E144" s="4">
        <v>1815637.72</v>
      </c>
      <c r="F144" s="5">
        <v>1663744.67</v>
      </c>
      <c r="G144" s="6">
        <v>1628744.67</v>
      </c>
      <c r="H144" s="6">
        <v>1621744.67</v>
      </c>
      <c r="I144" s="6">
        <v>682490.57</v>
      </c>
      <c r="J144" s="6">
        <v>671490.57</v>
      </c>
      <c r="K144" s="6">
        <v>586490.56999999995</v>
      </c>
      <c r="L144" s="6">
        <v>277071.57</v>
      </c>
      <c r="M144" s="6">
        <v>275571.57</v>
      </c>
      <c r="N144" s="6">
        <v>235571.57</v>
      </c>
      <c r="O144" s="6">
        <v>209471.57</v>
      </c>
      <c r="P144" s="6">
        <v>151271.57</v>
      </c>
      <c r="Q144" s="6">
        <v>609141.03</v>
      </c>
    </row>
    <row r="145" spans="1:17" x14ac:dyDescent="0.35">
      <c r="A145" s="7" t="s">
        <v>243</v>
      </c>
      <c r="B145" s="7" t="s">
        <v>244</v>
      </c>
      <c r="C145" s="3"/>
      <c r="D145" s="2"/>
      <c r="E145" s="4">
        <v>208800</v>
      </c>
      <c r="F145" s="5">
        <v>109300</v>
      </c>
      <c r="G145" s="6">
        <v>109300</v>
      </c>
      <c r="H145" s="6">
        <v>109300</v>
      </c>
      <c r="I145" s="6">
        <v>94300</v>
      </c>
      <c r="J145" s="6">
        <v>94300</v>
      </c>
      <c r="K145" s="6">
        <v>77600</v>
      </c>
      <c r="L145" s="6">
        <v>45600</v>
      </c>
      <c r="M145" s="6">
        <v>45600</v>
      </c>
      <c r="N145" s="6">
        <v>45600</v>
      </c>
      <c r="O145" s="6">
        <v>45600</v>
      </c>
      <c r="P145" s="6">
        <v>31600</v>
      </c>
      <c r="Q145" s="6">
        <v>3627834.45</v>
      </c>
    </row>
    <row r="146" spans="1:17" x14ac:dyDescent="0.35">
      <c r="A146" s="7" t="s">
        <v>245</v>
      </c>
      <c r="B146" s="7" t="s">
        <v>246</v>
      </c>
      <c r="C146" s="3"/>
      <c r="D146" s="2"/>
      <c r="E146" s="4">
        <v>3838925</v>
      </c>
      <c r="F146" s="5">
        <v>3717925</v>
      </c>
      <c r="G146" s="6">
        <v>3682925</v>
      </c>
      <c r="H146" s="6">
        <v>3364225</v>
      </c>
      <c r="I146" s="6">
        <v>2854225</v>
      </c>
      <c r="J146" s="6">
        <v>2769225</v>
      </c>
      <c r="K146" s="6">
        <v>2769225</v>
      </c>
      <c r="L146" s="6">
        <v>2769225</v>
      </c>
      <c r="M146" s="6">
        <v>2519225</v>
      </c>
      <c r="N146" s="6">
        <v>1578600</v>
      </c>
      <c r="O146" s="6">
        <v>981000</v>
      </c>
      <c r="P146" s="6">
        <v>37625</v>
      </c>
      <c r="Q146" s="6">
        <v>4354000</v>
      </c>
    </row>
    <row r="147" spans="1:17" x14ac:dyDescent="0.35">
      <c r="A147" s="7" t="s">
        <v>247</v>
      </c>
      <c r="B147" s="7" t="s">
        <v>248</v>
      </c>
      <c r="C147" s="3"/>
      <c r="D147" s="2"/>
      <c r="E147" s="4">
        <v>4078526.32</v>
      </c>
      <c r="F147" s="5">
        <v>2421522.87</v>
      </c>
      <c r="G147" s="6">
        <v>1642822.87</v>
      </c>
      <c r="H147" s="6">
        <v>1525972.87</v>
      </c>
      <c r="I147" s="6">
        <v>1525972.87</v>
      </c>
      <c r="J147" s="6">
        <v>1165972.8700000001</v>
      </c>
      <c r="K147" s="6">
        <v>1165972.8700000001</v>
      </c>
      <c r="L147" s="6">
        <v>886100</v>
      </c>
      <c r="M147" s="6">
        <v>510000</v>
      </c>
      <c r="N147" s="6">
        <v>510000</v>
      </c>
      <c r="O147" s="6">
        <v>500000</v>
      </c>
      <c r="P147" s="6">
        <v>0</v>
      </c>
      <c r="Q147" s="6">
        <v>0</v>
      </c>
    </row>
    <row r="148" spans="1:17" x14ac:dyDescent="0.35">
      <c r="A148" s="7" t="s">
        <v>249</v>
      </c>
      <c r="B148" s="7" t="s">
        <v>250</v>
      </c>
      <c r="C148" s="3"/>
      <c r="D148" s="2"/>
      <c r="E148" s="4">
        <v>6000</v>
      </c>
      <c r="F148" s="5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749145</v>
      </c>
    </row>
    <row r="149" spans="1:17" x14ac:dyDescent="0.35">
      <c r="A149" s="7" t="s">
        <v>251</v>
      </c>
      <c r="B149" s="7" t="s">
        <v>252</v>
      </c>
      <c r="C149" s="3"/>
      <c r="D149" s="2"/>
      <c r="E149" s="4">
        <v>15298662</v>
      </c>
      <c r="F149" s="5">
        <v>14042492</v>
      </c>
      <c r="G149" s="6">
        <v>12354502</v>
      </c>
      <c r="H149" s="6">
        <v>11153552</v>
      </c>
      <c r="I149" s="6">
        <v>10655522</v>
      </c>
      <c r="J149" s="6">
        <v>9457120</v>
      </c>
      <c r="K149" s="6">
        <v>8203260</v>
      </c>
      <c r="L149" s="6">
        <v>6452192</v>
      </c>
      <c r="M149" s="6">
        <v>4660710</v>
      </c>
      <c r="N149" s="6">
        <v>3393900</v>
      </c>
      <c r="O149" s="6">
        <v>2304120</v>
      </c>
      <c r="P149" s="6">
        <v>1212810</v>
      </c>
      <c r="Q149" s="6">
        <v>10665295</v>
      </c>
    </row>
    <row r="150" spans="1:17" x14ac:dyDescent="0.35">
      <c r="A150" s="7" t="s">
        <v>253</v>
      </c>
      <c r="B150" s="7" t="s">
        <v>254</v>
      </c>
      <c r="C150" s="3"/>
      <c r="D150" s="2"/>
      <c r="E150" s="4">
        <v>4620</v>
      </c>
      <c r="F150" s="5">
        <v>4620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128820</v>
      </c>
    </row>
    <row r="151" spans="1:17" x14ac:dyDescent="0.35">
      <c r="A151" s="7" t="s">
        <v>255</v>
      </c>
      <c r="B151" s="7" t="s">
        <v>256</v>
      </c>
      <c r="C151" s="3"/>
      <c r="D151" s="2"/>
      <c r="E151" s="4">
        <v>7515354</v>
      </c>
      <c r="F151" s="5">
        <v>5903168</v>
      </c>
      <c r="G151" s="6">
        <v>4772320</v>
      </c>
      <c r="H151" s="6">
        <v>4326000</v>
      </c>
      <c r="I151" s="6">
        <v>3909060</v>
      </c>
      <c r="J151" s="6">
        <v>3390880</v>
      </c>
      <c r="K151" s="6">
        <v>2962260</v>
      </c>
      <c r="L151" s="6">
        <v>2136200</v>
      </c>
      <c r="M151" s="6">
        <v>1688030</v>
      </c>
      <c r="N151" s="6">
        <v>1188490</v>
      </c>
      <c r="O151" s="6">
        <v>805530</v>
      </c>
      <c r="P151" s="6">
        <v>398060</v>
      </c>
      <c r="Q151" s="6">
        <v>991939</v>
      </c>
    </row>
    <row r="152" spans="1:17" x14ac:dyDescent="0.35">
      <c r="A152" s="7" t="s">
        <v>257</v>
      </c>
      <c r="B152" s="7" t="s">
        <v>258</v>
      </c>
      <c r="C152" s="3"/>
      <c r="D152" s="2"/>
      <c r="E152" s="4">
        <v>8582.31</v>
      </c>
      <c r="F152" s="5">
        <v>8582.31</v>
      </c>
      <c r="G152" s="6">
        <v>8582.31</v>
      </c>
      <c r="H152" s="6">
        <v>8582.31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262600</v>
      </c>
    </row>
    <row r="153" spans="1:17" x14ac:dyDescent="0.35">
      <c r="A153" s="7" t="s">
        <v>259</v>
      </c>
      <c r="B153" s="7" t="s">
        <v>260</v>
      </c>
      <c r="C153" s="3"/>
      <c r="D153" s="2"/>
      <c r="E153" s="4">
        <v>2400000</v>
      </c>
      <c r="F153" s="5">
        <v>1600000</v>
      </c>
      <c r="G153" s="6">
        <v>1600000</v>
      </c>
      <c r="H153" s="6">
        <v>1600000</v>
      </c>
      <c r="I153" s="6">
        <v>1600000</v>
      </c>
      <c r="J153" s="6">
        <v>800000</v>
      </c>
      <c r="K153" s="6">
        <v>800000</v>
      </c>
      <c r="L153" s="6">
        <v>800000</v>
      </c>
      <c r="M153" s="6">
        <v>800000</v>
      </c>
      <c r="N153" s="6">
        <v>800000</v>
      </c>
      <c r="O153" s="6">
        <v>0</v>
      </c>
      <c r="P153" s="6">
        <v>0</v>
      </c>
      <c r="Q153" s="6">
        <v>3206920</v>
      </c>
    </row>
    <row r="154" spans="1:17" x14ac:dyDescent="0.35">
      <c r="A154" s="7" t="s">
        <v>261</v>
      </c>
      <c r="B154" s="7" t="s">
        <v>262</v>
      </c>
      <c r="C154" s="3"/>
      <c r="D154" s="2"/>
      <c r="E154" s="4">
        <v>0</v>
      </c>
      <c r="F154" s="5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4702900</v>
      </c>
    </row>
    <row r="155" spans="1:17" x14ac:dyDescent="0.35">
      <c r="A155" s="7" t="s">
        <v>263</v>
      </c>
      <c r="B155" s="7" t="s">
        <v>264</v>
      </c>
      <c r="C155" s="3"/>
      <c r="D155" s="2"/>
      <c r="E155" s="4">
        <v>67279824.430000007</v>
      </c>
      <c r="F155" s="5">
        <v>62891879.799999997</v>
      </c>
      <c r="G155" s="6">
        <v>58010776.920000002</v>
      </c>
      <c r="H155" s="6">
        <v>53137927.939999998</v>
      </c>
      <c r="I155" s="6">
        <v>48193811.399999999</v>
      </c>
      <c r="J155" s="6">
        <v>43370142.350000001</v>
      </c>
      <c r="K155" s="6">
        <v>38626402.880000003</v>
      </c>
      <c r="L155" s="6">
        <v>32354238.260000002</v>
      </c>
      <c r="M155" s="6">
        <v>26985840.210000001</v>
      </c>
      <c r="N155" s="6">
        <v>21460197.07</v>
      </c>
      <c r="O155" s="6">
        <v>14926456</v>
      </c>
      <c r="P155" s="6">
        <v>8406347</v>
      </c>
      <c r="Q155" s="6">
        <v>74373199.769999996</v>
      </c>
    </row>
    <row r="156" spans="1:17" x14ac:dyDescent="0.35">
      <c r="A156" s="7" t="s">
        <v>265</v>
      </c>
      <c r="B156" s="7" t="s">
        <v>266</v>
      </c>
      <c r="C156" s="3"/>
      <c r="D156" s="2"/>
      <c r="E156" s="4">
        <v>0</v>
      </c>
      <c r="F156" s="5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9746.2000000000007</v>
      </c>
    </row>
    <row r="157" spans="1:17" x14ac:dyDescent="0.35">
      <c r="A157" s="7"/>
      <c r="B157" s="7"/>
      <c r="C157" s="3"/>
      <c r="D157" s="2"/>
      <c r="E157" s="4"/>
      <c r="F157" s="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35">
      <c r="A158" s="7" t="s">
        <v>269</v>
      </c>
      <c r="B158" s="7" t="s">
        <v>809</v>
      </c>
      <c r="C158" s="3"/>
      <c r="D158" s="2"/>
      <c r="E158" s="4">
        <f>SUM(E159:E174)</f>
        <v>1021525310.6800001</v>
      </c>
      <c r="F158" s="4">
        <f t="shared" ref="F158:Q158" si="10">SUM(F159:F174)</f>
        <v>941293185.77999997</v>
      </c>
      <c r="G158" s="4">
        <f t="shared" si="10"/>
        <v>857226359.1099999</v>
      </c>
      <c r="H158" s="4">
        <f t="shared" si="10"/>
        <v>779740691.81999993</v>
      </c>
      <c r="I158" s="4">
        <f t="shared" si="10"/>
        <v>697557732.80999994</v>
      </c>
      <c r="J158" s="4">
        <f t="shared" si="10"/>
        <v>606799747.14999998</v>
      </c>
      <c r="K158" s="4">
        <f t="shared" si="10"/>
        <v>514906335.80000001</v>
      </c>
      <c r="L158" s="4">
        <f t="shared" si="10"/>
        <v>423181367.09000003</v>
      </c>
      <c r="M158" s="4">
        <f t="shared" si="10"/>
        <v>331759105.08000004</v>
      </c>
      <c r="N158" s="4">
        <f t="shared" si="10"/>
        <v>246892576.28000003</v>
      </c>
      <c r="O158" s="4">
        <f t="shared" si="10"/>
        <v>169770903.5</v>
      </c>
      <c r="P158" s="4">
        <f t="shared" si="10"/>
        <v>89543844.200000003</v>
      </c>
      <c r="Q158" s="4">
        <f t="shared" si="10"/>
        <v>827494745.72000003</v>
      </c>
    </row>
    <row r="159" spans="1:17" x14ac:dyDescent="0.35">
      <c r="A159" s="7" t="s">
        <v>269</v>
      </c>
      <c r="B159" s="7" t="s">
        <v>270</v>
      </c>
      <c r="C159" s="3"/>
      <c r="D159" s="2"/>
      <c r="E159" s="4">
        <v>330000</v>
      </c>
      <c r="F159" s="5">
        <v>330000</v>
      </c>
      <c r="G159" s="6">
        <v>330000</v>
      </c>
      <c r="H159" s="6">
        <v>330000</v>
      </c>
      <c r="I159" s="6">
        <v>330000</v>
      </c>
      <c r="J159" s="6">
        <v>330000</v>
      </c>
      <c r="K159" s="6">
        <v>330000</v>
      </c>
      <c r="L159" s="6">
        <v>330000</v>
      </c>
      <c r="M159" s="6">
        <v>330000</v>
      </c>
      <c r="N159" s="6">
        <v>330000</v>
      </c>
      <c r="O159" s="6">
        <v>330000</v>
      </c>
      <c r="P159" s="6">
        <v>0</v>
      </c>
      <c r="Q159" s="6">
        <v>2155062.63</v>
      </c>
    </row>
    <row r="160" spans="1:17" x14ac:dyDescent="0.35">
      <c r="A160" s="7" t="s">
        <v>271</v>
      </c>
      <c r="B160" s="7" t="s">
        <v>272</v>
      </c>
      <c r="C160" s="3"/>
      <c r="D160" s="2"/>
      <c r="E160" s="4">
        <v>46105527.390000001</v>
      </c>
      <c r="F160" s="5">
        <v>46105527.390000001</v>
      </c>
      <c r="G160" s="6">
        <v>44946770.5</v>
      </c>
      <c r="H160" s="6">
        <v>44946770.5</v>
      </c>
      <c r="I160" s="6">
        <v>39352317.509999998</v>
      </c>
      <c r="J160" s="6">
        <v>33456862.489999998</v>
      </c>
      <c r="K160" s="6">
        <v>27408434.84</v>
      </c>
      <c r="L160" s="6">
        <v>21340134.960000001</v>
      </c>
      <c r="M160" s="6">
        <v>15217903.93</v>
      </c>
      <c r="N160" s="6">
        <v>9837900</v>
      </c>
      <c r="O160" s="6">
        <v>6728600.0199999996</v>
      </c>
      <c r="P160" s="6">
        <v>3328381.52</v>
      </c>
      <c r="Q160" s="6">
        <v>41879455.759999998</v>
      </c>
    </row>
    <row r="161" spans="1:17" x14ac:dyDescent="0.35">
      <c r="A161" s="7" t="s">
        <v>273</v>
      </c>
      <c r="B161" s="7" t="s">
        <v>274</v>
      </c>
      <c r="C161" s="3"/>
      <c r="D161" s="2"/>
      <c r="E161" s="4">
        <v>18253376.530000001</v>
      </c>
      <c r="F161" s="5">
        <v>16470336.609999999</v>
      </c>
      <c r="G161" s="6">
        <v>14965019.800000001</v>
      </c>
      <c r="H161" s="6">
        <v>13431785.99</v>
      </c>
      <c r="I161" s="6">
        <v>11871052.18</v>
      </c>
      <c r="J161" s="6">
        <v>10330319.039999999</v>
      </c>
      <c r="K161" s="6">
        <v>8743751.9000000004</v>
      </c>
      <c r="L161" s="6">
        <v>7363129.2000000002</v>
      </c>
      <c r="M161" s="6">
        <v>5989506.5</v>
      </c>
      <c r="N161" s="6">
        <v>4620810.4800000004</v>
      </c>
      <c r="O161" s="6">
        <v>2789682.8</v>
      </c>
      <c r="P161" s="6">
        <v>1361392.77</v>
      </c>
      <c r="Q161" s="6">
        <v>3281303.92</v>
      </c>
    </row>
    <row r="162" spans="1:17" x14ac:dyDescent="0.35">
      <c r="A162" s="7" t="s">
        <v>335</v>
      </c>
      <c r="B162" s="7" t="s">
        <v>336</v>
      </c>
      <c r="C162" s="2"/>
      <c r="D162" s="3"/>
      <c r="E162" s="4">
        <v>100594049.55</v>
      </c>
      <c r="F162" s="5">
        <v>93010413.189999998</v>
      </c>
      <c r="G162" s="6">
        <v>85455195.799999997</v>
      </c>
      <c r="H162" s="6">
        <v>77116148.180000007</v>
      </c>
      <c r="I162" s="6">
        <v>68497966.359999999</v>
      </c>
      <c r="J162" s="6">
        <v>59261148.18</v>
      </c>
      <c r="K162" s="6">
        <v>49986624.369999997</v>
      </c>
      <c r="L162" s="6">
        <v>42340972.200000003</v>
      </c>
      <c r="M162" s="6">
        <v>33557472.200000003</v>
      </c>
      <c r="N162" s="6">
        <v>24706996.199999999</v>
      </c>
      <c r="O162" s="6">
        <v>16120909.24</v>
      </c>
      <c r="P162" s="6">
        <v>7833095.2400000002</v>
      </c>
      <c r="Q162" s="6">
        <v>70417648.629999995</v>
      </c>
    </row>
    <row r="163" spans="1:17" x14ac:dyDescent="0.35">
      <c r="A163" s="7" t="s">
        <v>275</v>
      </c>
      <c r="B163" s="7" t="s">
        <v>276</v>
      </c>
      <c r="C163" s="3"/>
      <c r="D163" s="2"/>
      <c r="E163" s="4">
        <v>174780533.63999999</v>
      </c>
      <c r="F163" s="5">
        <v>159858874.81999999</v>
      </c>
      <c r="G163" s="6">
        <v>145031150.43000001</v>
      </c>
      <c r="H163" s="6">
        <v>130345023.51000001</v>
      </c>
      <c r="I163" s="6">
        <v>115786925.73999999</v>
      </c>
      <c r="J163" s="6">
        <v>101304323.42</v>
      </c>
      <c r="K163" s="6">
        <v>86829375.019999996</v>
      </c>
      <c r="L163" s="6">
        <v>72380867.420000002</v>
      </c>
      <c r="M163" s="6">
        <v>57918791.520000003</v>
      </c>
      <c r="N163" s="6">
        <v>43045839.439999998</v>
      </c>
      <c r="O163" s="6">
        <v>28670180.93</v>
      </c>
      <c r="P163" s="6">
        <v>14291950.210000001</v>
      </c>
      <c r="Q163" s="6">
        <v>167002899.33000001</v>
      </c>
    </row>
    <row r="164" spans="1:17" x14ac:dyDescent="0.35">
      <c r="A164" s="7" t="s">
        <v>277</v>
      </c>
      <c r="B164" s="7" t="s">
        <v>278</v>
      </c>
      <c r="C164" s="3"/>
      <c r="D164" s="2"/>
      <c r="E164" s="4">
        <v>27583369.34</v>
      </c>
      <c r="F164" s="5">
        <v>25179917.949999999</v>
      </c>
      <c r="G164" s="6">
        <v>22722662.530000001</v>
      </c>
      <c r="H164" s="6">
        <v>20446671.960000001</v>
      </c>
      <c r="I164" s="6">
        <v>18222959.149999999</v>
      </c>
      <c r="J164" s="6">
        <v>15814330.039999999</v>
      </c>
      <c r="K164" s="6">
        <v>13311724.380000001</v>
      </c>
      <c r="L164" s="6">
        <v>10796910.49</v>
      </c>
      <c r="M164" s="6">
        <v>8248964.75</v>
      </c>
      <c r="N164" s="6">
        <v>6156995.6100000003</v>
      </c>
      <c r="O164" s="6">
        <v>4133619.45</v>
      </c>
      <c r="P164" s="6">
        <v>2044743.72</v>
      </c>
      <c r="Q164" s="6">
        <v>0</v>
      </c>
    </row>
    <row r="165" spans="1:17" x14ac:dyDescent="0.35">
      <c r="A165" s="7" t="s">
        <v>279</v>
      </c>
      <c r="B165" s="7" t="s">
        <v>280</v>
      </c>
      <c r="C165" s="3"/>
      <c r="D165" s="2"/>
      <c r="E165" s="4">
        <v>612963754.23000002</v>
      </c>
      <c r="F165" s="5">
        <v>559553723.57000005</v>
      </c>
      <c r="G165" s="6">
        <v>504948047.80000001</v>
      </c>
      <c r="H165" s="6">
        <v>454370479.43000001</v>
      </c>
      <c r="I165" s="6">
        <v>404954639.62</v>
      </c>
      <c r="J165" s="6">
        <v>351429548.73000002</v>
      </c>
      <c r="K165" s="6">
        <v>295816090.04000002</v>
      </c>
      <c r="L165" s="6">
        <v>239931337.56999999</v>
      </c>
      <c r="M165" s="6">
        <v>183310322.18000001</v>
      </c>
      <c r="N165" s="6">
        <v>136822120.55000001</v>
      </c>
      <c r="O165" s="6">
        <v>91858207.060000002</v>
      </c>
      <c r="P165" s="6">
        <v>45438747.740000002</v>
      </c>
      <c r="Q165" s="6">
        <v>508633059.44999999</v>
      </c>
    </row>
    <row r="166" spans="1:17" x14ac:dyDescent="0.35">
      <c r="A166" s="7" t="s">
        <v>281</v>
      </c>
      <c r="B166" s="7" t="s">
        <v>282</v>
      </c>
      <c r="C166" s="3"/>
      <c r="D166" s="2"/>
      <c r="E166" s="4">
        <v>37081122.25</v>
      </c>
      <c r="F166" s="5">
        <v>37066622.25</v>
      </c>
      <c r="G166" s="6">
        <v>36337642.25</v>
      </c>
      <c r="H166" s="6">
        <v>36291042.25</v>
      </c>
      <c r="I166" s="6">
        <v>36134502.25</v>
      </c>
      <c r="J166" s="6">
        <v>32699045.25</v>
      </c>
      <c r="K166" s="6">
        <v>30351865.25</v>
      </c>
      <c r="L166" s="6">
        <v>26569545.25</v>
      </c>
      <c r="M166" s="6">
        <v>25318074</v>
      </c>
      <c r="N166" s="6">
        <v>20035694</v>
      </c>
      <c r="O166" s="6">
        <v>18775604</v>
      </c>
      <c r="P166" s="6">
        <v>15086233</v>
      </c>
      <c r="Q166" s="6">
        <v>28155349</v>
      </c>
    </row>
    <row r="167" spans="1:17" x14ac:dyDescent="0.35">
      <c r="A167" s="7" t="s">
        <v>283</v>
      </c>
      <c r="B167" s="7" t="s">
        <v>284</v>
      </c>
      <c r="C167" s="3"/>
      <c r="D167" s="2"/>
      <c r="E167" s="4">
        <v>13385</v>
      </c>
      <c r="F167" s="5">
        <v>5000</v>
      </c>
      <c r="G167" s="6">
        <v>5000</v>
      </c>
      <c r="H167" s="6">
        <v>5000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25750</v>
      </c>
    </row>
    <row r="168" spans="1:17" x14ac:dyDescent="0.35">
      <c r="A168" s="7" t="s">
        <v>285</v>
      </c>
      <c r="B168" s="7" t="s">
        <v>286</v>
      </c>
      <c r="C168" s="3"/>
      <c r="D168" s="2"/>
      <c r="E168" s="4">
        <v>226100</v>
      </c>
      <c r="F168" s="5">
        <v>209300</v>
      </c>
      <c r="G168" s="6">
        <v>209300</v>
      </c>
      <c r="H168" s="6">
        <v>209300</v>
      </c>
      <c r="I168" s="6">
        <v>209300</v>
      </c>
      <c r="J168" s="6">
        <v>187000</v>
      </c>
      <c r="K168" s="6">
        <v>187000</v>
      </c>
      <c r="L168" s="6">
        <v>187000</v>
      </c>
      <c r="M168" s="6">
        <v>187000</v>
      </c>
      <c r="N168" s="6">
        <v>176000</v>
      </c>
      <c r="O168" s="6">
        <v>176000</v>
      </c>
      <c r="P168" s="6">
        <v>0</v>
      </c>
      <c r="Q168" s="6">
        <v>283410</v>
      </c>
    </row>
    <row r="169" spans="1:17" x14ac:dyDescent="0.35">
      <c r="A169" s="7" t="s">
        <v>287</v>
      </c>
      <c r="B169" s="7" t="s">
        <v>288</v>
      </c>
      <c r="C169" s="3"/>
      <c r="D169" s="2"/>
      <c r="E169" s="4">
        <v>24570</v>
      </c>
      <c r="F169" s="5">
        <v>24570</v>
      </c>
      <c r="G169" s="6">
        <v>24570</v>
      </c>
      <c r="H169" s="6">
        <v>24570</v>
      </c>
      <c r="I169" s="6">
        <v>24570</v>
      </c>
      <c r="J169" s="6">
        <v>21670</v>
      </c>
      <c r="K169" s="6">
        <v>21670</v>
      </c>
      <c r="L169" s="6">
        <v>21670</v>
      </c>
      <c r="M169" s="6">
        <v>17470</v>
      </c>
      <c r="N169" s="6">
        <v>17470</v>
      </c>
      <c r="O169" s="6">
        <v>8800</v>
      </c>
      <c r="P169" s="6">
        <v>2800</v>
      </c>
      <c r="Q169" s="6">
        <v>1054290</v>
      </c>
    </row>
    <row r="170" spans="1:17" x14ac:dyDescent="0.35">
      <c r="A170" s="7" t="s">
        <v>289</v>
      </c>
      <c r="B170" s="7" t="s">
        <v>290</v>
      </c>
      <c r="C170" s="3"/>
      <c r="D170" s="2"/>
      <c r="E170" s="4">
        <v>6700</v>
      </c>
      <c r="F170" s="5">
        <v>6700</v>
      </c>
      <c r="G170" s="6">
        <v>6700</v>
      </c>
      <c r="H170" s="6">
        <v>6700</v>
      </c>
      <c r="I170" s="6">
        <v>6700</v>
      </c>
      <c r="J170" s="6">
        <v>6700</v>
      </c>
      <c r="K170" s="6">
        <v>6700</v>
      </c>
      <c r="L170" s="6">
        <v>6700</v>
      </c>
      <c r="M170" s="6">
        <v>6700</v>
      </c>
      <c r="N170" s="6">
        <v>6700</v>
      </c>
      <c r="O170" s="6">
        <v>3500</v>
      </c>
      <c r="P170" s="6">
        <v>3500</v>
      </c>
      <c r="Q170" s="6">
        <v>900</v>
      </c>
    </row>
    <row r="171" spans="1:17" x14ac:dyDescent="0.35">
      <c r="A171" s="7" t="s">
        <v>291</v>
      </c>
      <c r="B171" s="7" t="s">
        <v>292</v>
      </c>
      <c r="C171" s="2"/>
      <c r="D171" s="3"/>
      <c r="E171" s="4">
        <v>730200</v>
      </c>
      <c r="F171" s="5">
        <v>722200</v>
      </c>
      <c r="G171" s="6">
        <v>709800</v>
      </c>
      <c r="H171" s="6">
        <v>709800</v>
      </c>
      <c r="I171" s="6">
        <v>705800</v>
      </c>
      <c r="J171" s="6">
        <v>699800</v>
      </c>
      <c r="K171" s="6">
        <v>699800</v>
      </c>
      <c r="L171" s="6">
        <v>699800</v>
      </c>
      <c r="M171" s="6">
        <v>508600</v>
      </c>
      <c r="N171" s="6">
        <v>3000</v>
      </c>
      <c r="O171" s="6">
        <v>3000</v>
      </c>
      <c r="P171" s="6">
        <v>0</v>
      </c>
      <c r="Q171" s="6">
        <v>1086097</v>
      </c>
    </row>
    <row r="172" spans="1:17" x14ac:dyDescent="0.35">
      <c r="A172" s="7" t="s">
        <v>293</v>
      </c>
      <c r="B172" s="7" t="s">
        <v>294</v>
      </c>
      <c r="C172" s="2"/>
      <c r="D172" s="3"/>
      <c r="E172" s="4">
        <v>2572072.75</v>
      </c>
      <c r="F172" s="5">
        <v>2537850</v>
      </c>
      <c r="G172" s="6">
        <v>1396850</v>
      </c>
      <c r="H172" s="6">
        <v>1386350</v>
      </c>
      <c r="I172" s="6">
        <v>1373750</v>
      </c>
      <c r="J172" s="6">
        <v>1188150</v>
      </c>
      <c r="K172" s="6">
        <v>1162550</v>
      </c>
      <c r="L172" s="6">
        <v>1162550</v>
      </c>
      <c r="M172" s="6">
        <v>1099550</v>
      </c>
      <c r="N172" s="6">
        <v>1099550</v>
      </c>
      <c r="O172" s="6">
        <v>169000</v>
      </c>
      <c r="P172" s="6">
        <v>153000</v>
      </c>
      <c r="Q172" s="6">
        <v>2101400</v>
      </c>
    </row>
    <row r="173" spans="1:17" x14ac:dyDescent="0.35">
      <c r="A173" s="7" t="s">
        <v>295</v>
      </c>
      <c r="B173" s="7" t="s">
        <v>296</v>
      </c>
      <c r="C173" s="2"/>
      <c r="D173" s="3"/>
      <c r="E173" s="4">
        <v>20050</v>
      </c>
      <c r="F173" s="5">
        <v>20050</v>
      </c>
      <c r="G173" s="6">
        <v>20050</v>
      </c>
      <c r="H173" s="6">
        <v>20050</v>
      </c>
      <c r="I173" s="6">
        <v>20050</v>
      </c>
      <c r="J173" s="6">
        <v>20050</v>
      </c>
      <c r="K173" s="6">
        <v>17550</v>
      </c>
      <c r="L173" s="6">
        <v>17550</v>
      </c>
      <c r="M173" s="6">
        <v>17550</v>
      </c>
      <c r="N173" s="6">
        <v>5300</v>
      </c>
      <c r="O173" s="6">
        <v>2000</v>
      </c>
      <c r="P173" s="6">
        <v>0</v>
      </c>
      <c r="Q173" s="6">
        <v>10500</v>
      </c>
    </row>
    <row r="174" spans="1:17" x14ac:dyDescent="0.35">
      <c r="A174" s="7" t="s">
        <v>297</v>
      </c>
      <c r="B174" s="7" t="s">
        <v>298</v>
      </c>
      <c r="C174" s="3"/>
      <c r="D174" s="2"/>
      <c r="E174" s="4">
        <v>240500</v>
      </c>
      <c r="F174" s="5">
        <v>192100</v>
      </c>
      <c r="G174" s="6">
        <v>117600</v>
      </c>
      <c r="H174" s="6">
        <v>101000</v>
      </c>
      <c r="I174" s="6">
        <v>67200</v>
      </c>
      <c r="J174" s="6">
        <v>50800</v>
      </c>
      <c r="K174" s="6">
        <v>33200</v>
      </c>
      <c r="L174" s="6">
        <v>33200</v>
      </c>
      <c r="M174" s="6">
        <v>31200</v>
      </c>
      <c r="N174" s="6">
        <v>28200</v>
      </c>
      <c r="O174" s="6">
        <v>1800</v>
      </c>
      <c r="P174" s="6">
        <v>0</v>
      </c>
      <c r="Q174" s="6">
        <v>1407620</v>
      </c>
    </row>
    <row r="175" spans="1:17" x14ac:dyDescent="0.35">
      <c r="A175" s="7" t="s">
        <v>299</v>
      </c>
      <c r="B175" s="7" t="s">
        <v>300</v>
      </c>
      <c r="C175" s="3"/>
      <c r="D175" s="2"/>
      <c r="E175" s="4">
        <v>1286750</v>
      </c>
      <c r="F175" s="5">
        <v>1038950</v>
      </c>
      <c r="G175" s="6">
        <v>1011250</v>
      </c>
      <c r="H175" s="6">
        <v>567950</v>
      </c>
      <c r="I175" s="6">
        <v>289450</v>
      </c>
      <c r="J175" s="6">
        <v>211450</v>
      </c>
      <c r="K175" s="6">
        <v>156450</v>
      </c>
      <c r="L175" s="6">
        <v>135650</v>
      </c>
      <c r="M175" s="6">
        <v>132850</v>
      </c>
      <c r="N175" s="6">
        <v>121450</v>
      </c>
      <c r="O175" s="6">
        <v>49450</v>
      </c>
      <c r="P175" s="6">
        <v>26000</v>
      </c>
      <c r="Q175" s="6">
        <v>1269842.27</v>
      </c>
    </row>
    <row r="176" spans="1:17" x14ac:dyDescent="0.35">
      <c r="A176" s="7" t="s">
        <v>301</v>
      </c>
      <c r="B176" s="7" t="s">
        <v>302</v>
      </c>
      <c r="C176" s="3"/>
      <c r="D176" s="2"/>
      <c r="E176" s="4">
        <v>2691588.91</v>
      </c>
      <c r="F176" s="5">
        <v>2591588.91</v>
      </c>
      <c r="G176" s="6">
        <v>2323588.91</v>
      </c>
      <c r="H176" s="6">
        <v>3162088.91</v>
      </c>
      <c r="I176" s="6">
        <v>1520605.66</v>
      </c>
      <c r="J176" s="6">
        <v>1284605.6599999999</v>
      </c>
      <c r="K176" s="6">
        <v>1260605.6599999999</v>
      </c>
      <c r="L176" s="6">
        <v>906300</v>
      </c>
      <c r="M176" s="6">
        <v>793300</v>
      </c>
      <c r="N176" s="6">
        <v>763300</v>
      </c>
      <c r="O176" s="6">
        <v>409400</v>
      </c>
      <c r="P176" s="6">
        <v>216000</v>
      </c>
      <c r="Q176" s="6">
        <v>3753390</v>
      </c>
    </row>
    <row r="177" spans="1:17" x14ac:dyDescent="0.35">
      <c r="A177" s="7" t="s">
        <v>303</v>
      </c>
      <c r="B177" s="7" t="s">
        <v>304</v>
      </c>
      <c r="C177" s="3"/>
      <c r="D177" s="2"/>
      <c r="E177" s="4">
        <v>9656556.4800000004</v>
      </c>
      <c r="F177" s="5">
        <v>8871556.4800000004</v>
      </c>
      <c r="G177" s="6">
        <v>6904752.7699999996</v>
      </c>
      <c r="H177" s="6">
        <v>6517080.7699999996</v>
      </c>
      <c r="I177" s="6">
        <v>3422877.63</v>
      </c>
      <c r="J177" s="6">
        <v>3083778.08</v>
      </c>
      <c r="K177" s="6">
        <v>1694543.74</v>
      </c>
      <c r="L177" s="6">
        <v>1694543.74</v>
      </c>
      <c r="M177" s="6">
        <v>1587436.74</v>
      </c>
      <c r="N177" s="6">
        <v>1336264.9099999999</v>
      </c>
      <c r="O177" s="6">
        <v>1081918.05</v>
      </c>
      <c r="P177" s="6">
        <v>765785.93</v>
      </c>
      <c r="Q177" s="6">
        <v>3846904.18</v>
      </c>
    </row>
    <row r="178" spans="1:17" x14ac:dyDescent="0.35">
      <c r="A178" s="7" t="s">
        <v>305</v>
      </c>
      <c r="B178" s="7" t="s">
        <v>306</v>
      </c>
      <c r="C178" s="3"/>
      <c r="D178" s="2"/>
      <c r="E178" s="4">
        <v>1675543.54</v>
      </c>
      <c r="F178" s="5">
        <v>1675543.54</v>
      </c>
      <c r="G178" s="6">
        <v>1265373.54</v>
      </c>
      <c r="H178" s="6">
        <v>1198373.54</v>
      </c>
      <c r="I178" s="6">
        <v>880050</v>
      </c>
      <c r="J178" s="6">
        <v>611655</v>
      </c>
      <c r="K178" s="6">
        <v>431890</v>
      </c>
      <c r="L178" s="6">
        <v>354890</v>
      </c>
      <c r="M178" s="6">
        <v>243200</v>
      </c>
      <c r="N178" s="6">
        <v>236000</v>
      </c>
      <c r="O178" s="6">
        <v>82500</v>
      </c>
      <c r="P178" s="6">
        <v>45000</v>
      </c>
      <c r="Q178" s="6">
        <v>887300</v>
      </c>
    </row>
    <row r="179" spans="1:17" x14ac:dyDescent="0.35">
      <c r="A179" s="7" t="s">
        <v>307</v>
      </c>
      <c r="B179" s="7" t="s">
        <v>308</v>
      </c>
      <c r="C179" s="3"/>
      <c r="D179" s="2"/>
      <c r="E179" s="4">
        <v>11304972.25</v>
      </c>
      <c r="F179" s="5">
        <v>10311814.84</v>
      </c>
      <c r="G179" s="6">
        <v>9375324.0999999996</v>
      </c>
      <c r="H179" s="6">
        <v>8438833.3599999994</v>
      </c>
      <c r="I179" s="6">
        <v>7502342.6200000001</v>
      </c>
      <c r="J179" s="6">
        <v>6528351.8799999999</v>
      </c>
      <c r="K179" s="6">
        <v>5621027.7999999998</v>
      </c>
      <c r="L179" s="6">
        <v>4734537.05</v>
      </c>
      <c r="M179" s="6">
        <v>3787629.64</v>
      </c>
      <c r="N179" s="6">
        <v>2840722.23</v>
      </c>
      <c r="O179" s="6">
        <v>1893814.82</v>
      </c>
      <c r="P179" s="6">
        <v>946907.41</v>
      </c>
      <c r="Q179" s="6">
        <v>9936814.8499999996</v>
      </c>
    </row>
    <row r="180" spans="1:17" x14ac:dyDescent="0.35">
      <c r="A180" s="7" t="s">
        <v>309</v>
      </c>
      <c r="B180" s="7" t="s">
        <v>310</v>
      </c>
      <c r="C180" s="2"/>
      <c r="D180" s="3"/>
      <c r="E180" s="4">
        <v>0</v>
      </c>
      <c r="F180" s="5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</row>
    <row r="181" spans="1:17" x14ac:dyDescent="0.35">
      <c r="A181" s="7" t="s">
        <v>311</v>
      </c>
      <c r="B181" s="7" t="s">
        <v>312</v>
      </c>
      <c r="C181" s="3"/>
      <c r="D181" s="2"/>
      <c r="E181" s="4">
        <v>1139507.69</v>
      </c>
      <c r="F181" s="5">
        <v>1139507.69</v>
      </c>
      <c r="G181" s="6">
        <v>1139507.69</v>
      </c>
      <c r="H181" s="6">
        <v>-16210492.310000001</v>
      </c>
      <c r="I181" s="6">
        <v>-13440324.77</v>
      </c>
      <c r="J181" s="6">
        <v>-13440324.77</v>
      </c>
      <c r="K181" s="6">
        <v>-13440324.77</v>
      </c>
      <c r="L181" s="6">
        <v>5644015.5199999996</v>
      </c>
      <c r="M181" s="6">
        <v>5601915.5199999996</v>
      </c>
      <c r="N181" s="6">
        <v>5968015.0199999996</v>
      </c>
      <c r="O181" s="6">
        <v>2672195.4300000002</v>
      </c>
      <c r="P181" s="6">
        <v>1758000.84</v>
      </c>
      <c r="Q181" s="6">
        <v>26261523.859999999</v>
      </c>
    </row>
    <row r="182" spans="1:17" x14ac:dyDescent="0.35">
      <c r="A182" s="7" t="s">
        <v>313</v>
      </c>
      <c r="B182" s="7" t="s">
        <v>314</v>
      </c>
      <c r="C182" s="3"/>
      <c r="D182" s="2"/>
      <c r="E182" s="4">
        <v>681309666.53999996</v>
      </c>
      <c r="F182" s="5">
        <v>689311084.53999996</v>
      </c>
      <c r="G182" s="6">
        <v>0</v>
      </c>
      <c r="H182" s="6">
        <v>269655542.26999998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494354853</v>
      </c>
    </row>
    <row r="183" spans="1:17" x14ac:dyDescent="0.35">
      <c r="A183" s="7" t="s">
        <v>315</v>
      </c>
      <c r="B183" s="7" t="s">
        <v>316</v>
      </c>
      <c r="C183" s="3"/>
      <c r="D183" s="2"/>
      <c r="E183" s="4">
        <v>20922722.879999999</v>
      </c>
      <c r="F183" s="5">
        <v>21246678.82</v>
      </c>
      <c r="G183" s="6">
        <v>21246678.82</v>
      </c>
      <c r="H183" s="6">
        <v>21246678.82</v>
      </c>
      <c r="I183" s="6">
        <v>2741300</v>
      </c>
      <c r="J183" s="6">
        <v>2741300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40014198.520000003</v>
      </c>
    </row>
    <row r="184" spans="1:17" x14ac:dyDescent="0.35">
      <c r="A184" s="7" t="s">
        <v>319</v>
      </c>
      <c r="B184" s="7" t="s">
        <v>320</v>
      </c>
      <c r="C184" s="3"/>
      <c r="D184" s="2"/>
      <c r="E184" s="4">
        <v>5986263.5899999999</v>
      </c>
      <c r="F184" s="5">
        <v>-933967.61</v>
      </c>
      <c r="G184" s="6">
        <v>-999280.6</v>
      </c>
      <c r="H184" s="6">
        <v>-1038969.24</v>
      </c>
      <c r="I184" s="6">
        <v>-1062246.04</v>
      </c>
      <c r="J184" s="6">
        <v>-1064610.73</v>
      </c>
      <c r="K184" s="6">
        <v>-1074880.48</v>
      </c>
      <c r="L184" s="6">
        <v>-528392.87</v>
      </c>
      <c r="M184" s="6">
        <v>1705844.11</v>
      </c>
      <c r="N184" s="6">
        <v>-515260.72</v>
      </c>
      <c r="O184" s="6">
        <v>-361615.09</v>
      </c>
      <c r="P184" s="6">
        <v>-175591.9</v>
      </c>
      <c r="Q184" s="6">
        <v>1444889.95</v>
      </c>
    </row>
    <row r="185" spans="1:17" x14ac:dyDescent="0.35">
      <c r="A185" s="7" t="s">
        <v>321</v>
      </c>
      <c r="B185" s="7" t="s">
        <v>322</v>
      </c>
      <c r="C185" s="3"/>
      <c r="D185" s="2"/>
      <c r="E185" s="4">
        <v>748789426.79999995</v>
      </c>
      <c r="F185" s="5">
        <v>417510208.63</v>
      </c>
      <c r="G185" s="6">
        <v>274745727.25999999</v>
      </c>
      <c r="H185" s="6">
        <v>163824489.25</v>
      </c>
      <c r="I185" s="6">
        <v>106409442.31</v>
      </c>
      <c r="J185" s="6">
        <v>100138583.56999999</v>
      </c>
      <c r="K185" s="6">
        <v>68243644.739999995</v>
      </c>
      <c r="L185" s="6">
        <v>77337137.390000001</v>
      </c>
      <c r="M185" s="6">
        <v>308919624.79000002</v>
      </c>
      <c r="N185" s="6">
        <v>19070191.129999999</v>
      </c>
      <c r="O185" s="6">
        <v>131866.13</v>
      </c>
      <c r="P185" s="6">
        <v>178290.45</v>
      </c>
      <c r="Q185" s="6">
        <v>312478315.23000002</v>
      </c>
    </row>
    <row r="186" spans="1:17" x14ac:dyDescent="0.35">
      <c r="A186" s="7" t="s">
        <v>323</v>
      </c>
      <c r="B186" s="7" t="s">
        <v>324</v>
      </c>
      <c r="C186" s="3"/>
      <c r="D186" s="2"/>
      <c r="E186" s="4">
        <v>3456519025.9499998</v>
      </c>
      <c r="F186" s="5">
        <v>3155881364.1900001</v>
      </c>
      <c r="G186" s="6">
        <v>2780976506.1100001</v>
      </c>
      <c r="H186" s="6">
        <v>2347100097.9400001</v>
      </c>
      <c r="I186" s="6">
        <v>1972088839.28</v>
      </c>
      <c r="J186" s="6">
        <v>1583827385.28</v>
      </c>
      <c r="K186" s="6">
        <v>1222093103.1500001</v>
      </c>
      <c r="L186" s="6">
        <v>923693363.62</v>
      </c>
      <c r="M186" s="6">
        <v>697875986.62</v>
      </c>
      <c r="N186" s="6">
        <v>469664438.56999999</v>
      </c>
      <c r="O186" s="6">
        <v>266787312.90000001</v>
      </c>
      <c r="P186" s="6">
        <v>130491361</v>
      </c>
      <c r="Q186" s="6">
        <v>1093208403.1199999</v>
      </c>
    </row>
    <row r="187" spans="1:17" x14ac:dyDescent="0.35">
      <c r="A187" s="7" t="s">
        <v>329</v>
      </c>
      <c r="B187" s="7" t="s">
        <v>800</v>
      </c>
      <c r="C187" s="2"/>
      <c r="D187" s="3"/>
      <c r="E187" s="4">
        <v>4569159.3499999996</v>
      </c>
      <c r="F187" s="5">
        <v>4330059.3499999996</v>
      </c>
      <c r="G187" s="6">
        <v>3891759.35</v>
      </c>
      <c r="H187" s="6">
        <v>3430159.35</v>
      </c>
      <c r="I187" s="6">
        <v>2218990.1800000002</v>
      </c>
      <c r="J187" s="6">
        <v>2006190.18</v>
      </c>
      <c r="K187" s="6">
        <v>1575240.18</v>
      </c>
      <c r="L187" s="6">
        <v>1157025</v>
      </c>
      <c r="M187" s="6">
        <v>1009475</v>
      </c>
      <c r="N187" s="6">
        <v>844375</v>
      </c>
      <c r="O187" s="6">
        <v>685875</v>
      </c>
      <c r="P187" s="6">
        <v>314500</v>
      </c>
      <c r="Q187" s="6">
        <v>178600</v>
      </c>
    </row>
    <row r="188" spans="1:17" x14ac:dyDescent="0.35">
      <c r="A188" s="7" t="s">
        <v>331</v>
      </c>
      <c r="B188" s="7" t="s">
        <v>332</v>
      </c>
      <c r="C188" s="2"/>
      <c r="D188" s="3"/>
      <c r="E188" s="4">
        <v>1966350</v>
      </c>
      <c r="F188" s="5">
        <v>1053350</v>
      </c>
      <c r="G188" s="6">
        <v>1053350</v>
      </c>
      <c r="H188" s="6">
        <v>1053350</v>
      </c>
      <c r="I188" s="6">
        <v>1012350</v>
      </c>
      <c r="J188" s="6">
        <v>1005250</v>
      </c>
      <c r="K188" s="6">
        <v>1005250</v>
      </c>
      <c r="L188" s="6">
        <v>1005250</v>
      </c>
      <c r="M188" s="6">
        <v>1005250</v>
      </c>
      <c r="N188" s="6">
        <v>891250</v>
      </c>
      <c r="O188" s="6">
        <v>699800</v>
      </c>
      <c r="P188" s="6">
        <v>693500</v>
      </c>
      <c r="Q188" s="6">
        <v>42000</v>
      </c>
    </row>
    <row r="189" spans="1:17" x14ac:dyDescent="0.35">
      <c r="A189" s="7" t="s">
        <v>333</v>
      </c>
      <c r="B189" s="7" t="s">
        <v>334</v>
      </c>
      <c r="C189" s="2"/>
      <c r="D189" s="3"/>
      <c r="E189" s="4">
        <v>8941566.3000000007</v>
      </c>
      <c r="F189" s="5">
        <v>8213566.2999999998</v>
      </c>
      <c r="G189" s="6">
        <v>8213566.2999999998</v>
      </c>
      <c r="H189" s="6">
        <v>6371125</v>
      </c>
      <c r="I189" s="6">
        <v>6100000</v>
      </c>
      <c r="J189" s="6">
        <v>5408000</v>
      </c>
      <c r="K189" s="6">
        <v>4722000</v>
      </c>
      <c r="L189" s="6">
        <v>3325000</v>
      </c>
      <c r="M189" s="6">
        <v>3325000</v>
      </c>
      <c r="N189" s="6">
        <v>2145000</v>
      </c>
      <c r="O189" s="6">
        <v>1420000</v>
      </c>
      <c r="P189" s="6">
        <v>725000</v>
      </c>
      <c r="Q189" s="6">
        <v>8141352.0800000001</v>
      </c>
    </row>
    <row r="190" spans="1:17" x14ac:dyDescent="0.35">
      <c r="A190" s="7" t="s">
        <v>337</v>
      </c>
      <c r="B190" s="7" t="s">
        <v>338</v>
      </c>
      <c r="C190" s="2"/>
      <c r="D190" s="3"/>
      <c r="E190" s="4">
        <v>17586248.27</v>
      </c>
      <c r="F190" s="5">
        <v>16521360.390000001</v>
      </c>
      <c r="G190" s="6">
        <v>15456472.51</v>
      </c>
      <c r="H190" s="6">
        <v>14391584.630000001</v>
      </c>
      <c r="I190" s="6">
        <v>13326696.75</v>
      </c>
      <c r="J190" s="6">
        <v>12261808.869999999</v>
      </c>
      <c r="K190" s="6">
        <v>11196920.99</v>
      </c>
      <c r="L190" s="6">
        <v>2129775.7599999998</v>
      </c>
      <c r="M190" s="6">
        <v>1064887.8799999999</v>
      </c>
      <c r="N190" s="6">
        <v>0</v>
      </c>
      <c r="O190" s="6">
        <v>0</v>
      </c>
      <c r="P190" s="6">
        <v>0</v>
      </c>
      <c r="Q190" s="6">
        <v>0</v>
      </c>
    </row>
    <row r="191" spans="1:17" x14ac:dyDescent="0.35">
      <c r="A191" s="7" t="s">
        <v>339</v>
      </c>
      <c r="B191" s="7" t="s">
        <v>340</v>
      </c>
      <c r="C191" s="2"/>
      <c r="D191" s="3"/>
      <c r="E191" s="4">
        <v>15100420.65</v>
      </c>
      <c r="F191" s="5">
        <v>15070003.380000001</v>
      </c>
      <c r="G191" s="6">
        <v>13735580.49</v>
      </c>
      <c r="H191" s="6">
        <v>13089267.710000001</v>
      </c>
      <c r="I191" s="6">
        <v>12455797.369999999</v>
      </c>
      <c r="J191" s="6">
        <v>10842288.58</v>
      </c>
      <c r="K191" s="6">
        <v>10141404.51</v>
      </c>
      <c r="L191" s="6">
        <v>1895549.1</v>
      </c>
      <c r="M191" s="6">
        <v>947774.55</v>
      </c>
      <c r="N191" s="6">
        <v>0</v>
      </c>
      <c r="O191" s="6">
        <v>0</v>
      </c>
      <c r="P191" s="6">
        <v>0</v>
      </c>
      <c r="Q191" s="6">
        <v>0</v>
      </c>
    </row>
    <row r="192" spans="1:17" x14ac:dyDescent="0.35">
      <c r="A192" s="7" t="s">
        <v>341</v>
      </c>
      <c r="B192" s="7" t="s">
        <v>342</v>
      </c>
      <c r="C192" s="2"/>
      <c r="D192" s="3"/>
      <c r="E192" s="4">
        <v>38860932.299999997</v>
      </c>
      <c r="F192" s="5">
        <v>31924632.300000001</v>
      </c>
      <c r="G192" s="6">
        <v>31924632.300000001</v>
      </c>
      <c r="H192" s="6">
        <v>24809075.600000001</v>
      </c>
      <c r="I192" s="6">
        <v>24809075.600000001</v>
      </c>
      <c r="J192" s="6">
        <v>19533032.309999999</v>
      </c>
      <c r="K192" s="6">
        <v>14199657.24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</row>
    <row r="193" spans="1:17" x14ac:dyDescent="0.35">
      <c r="A193" s="7" t="s">
        <v>343</v>
      </c>
      <c r="B193" s="7" t="s">
        <v>799</v>
      </c>
      <c r="C193" s="2"/>
      <c r="D193" s="3"/>
      <c r="E193" s="4">
        <v>63174341.18</v>
      </c>
      <c r="F193" s="5">
        <v>52339612.149999999</v>
      </c>
      <c r="G193" s="6">
        <v>72960331.900000006</v>
      </c>
      <c r="H193" s="6">
        <v>65553078</v>
      </c>
      <c r="I193" s="6">
        <v>58168714</v>
      </c>
      <c r="J193" s="6">
        <v>50784350</v>
      </c>
      <c r="K193" s="6">
        <v>43399986</v>
      </c>
      <c r="L193" s="6">
        <v>36015622</v>
      </c>
      <c r="M193" s="6">
        <v>28655366</v>
      </c>
      <c r="N193" s="6">
        <v>21254817</v>
      </c>
      <c r="O193" s="6">
        <v>14169878</v>
      </c>
      <c r="P193" s="6">
        <v>7084939</v>
      </c>
      <c r="Q193" s="6">
        <v>66585937.469999999</v>
      </c>
    </row>
    <row r="194" spans="1:17" x14ac:dyDescent="0.35">
      <c r="A194" s="7" t="s">
        <v>345</v>
      </c>
      <c r="B194" s="7" t="s">
        <v>346</v>
      </c>
      <c r="C194" s="2"/>
      <c r="D194" s="3"/>
      <c r="E194" s="4">
        <v>138742783.02000001</v>
      </c>
      <c r="F194" s="5">
        <v>124418510.48999999</v>
      </c>
      <c r="G194" s="6">
        <v>109731113.34</v>
      </c>
      <c r="H194" s="6">
        <v>95563170.030000001</v>
      </c>
      <c r="I194" s="6">
        <v>81416060.030000001</v>
      </c>
      <c r="J194" s="6">
        <v>67274289.719999999</v>
      </c>
      <c r="K194" s="6">
        <v>53118053.719999999</v>
      </c>
      <c r="L194" s="6">
        <v>38328269.719999999</v>
      </c>
      <c r="M194" s="6">
        <v>23744041.140000001</v>
      </c>
      <c r="N194" s="6">
        <v>17577747.98</v>
      </c>
      <c r="O194" s="6">
        <v>11730703.99</v>
      </c>
      <c r="P194" s="6">
        <v>5867160.1600000001</v>
      </c>
      <c r="Q194" s="6">
        <v>45928183.600000001</v>
      </c>
    </row>
    <row r="195" spans="1:17" x14ac:dyDescent="0.35">
      <c r="A195" s="7" t="s">
        <v>349</v>
      </c>
      <c r="B195" s="7" t="s">
        <v>350</v>
      </c>
      <c r="C195" s="3"/>
      <c r="D195" s="2"/>
      <c r="E195" s="4">
        <v>9773873.9100000001</v>
      </c>
      <c r="F195" s="5">
        <v>8840954.4900000002</v>
      </c>
      <c r="G195" s="6">
        <v>4212908.08</v>
      </c>
      <c r="H195" s="6">
        <v>3772384</v>
      </c>
      <c r="I195" s="6">
        <v>3331860</v>
      </c>
      <c r="J195" s="6">
        <v>2891336</v>
      </c>
      <c r="K195" s="6">
        <v>2471812</v>
      </c>
      <c r="L195" s="6">
        <v>2052288</v>
      </c>
      <c r="M195" s="6">
        <v>1632764</v>
      </c>
      <c r="N195" s="6">
        <v>1213240</v>
      </c>
      <c r="O195" s="6">
        <v>793716</v>
      </c>
      <c r="P195" s="6">
        <v>396858</v>
      </c>
      <c r="Q195" s="6">
        <v>4359515.0199999996</v>
      </c>
    </row>
    <row r="196" spans="1:17" x14ac:dyDescent="0.35">
      <c r="A196" s="7" t="s">
        <v>355</v>
      </c>
      <c r="B196" s="7" t="s">
        <v>798</v>
      </c>
      <c r="C196" s="3"/>
      <c r="D196" s="2"/>
      <c r="E196" s="4">
        <v>275807010.73000002</v>
      </c>
      <c r="F196" s="5">
        <v>248928220.30000001</v>
      </c>
      <c r="G196" s="6">
        <v>204385347.13999999</v>
      </c>
      <c r="H196" s="6">
        <v>182509316</v>
      </c>
      <c r="I196" s="6">
        <v>161008951</v>
      </c>
      <c r="J196" s="6">
        <v>139835627</v>
      </c>
      <c r="K196" s="6">
        <v>118959948</v>
      </c>
      <c r="L196" s="6">
        <v>98482476</v>
      </c>
      <c r="M196" s="6">
        <v>78071812</v>
      </c>
      <c r="N196" s="6">
        <v>58049552</v>
      </c>
      <c r="O196" s="6">
        <v>38380483</v>
      </c>
      <c r="P196" s="6">
        <v>19028596</v>
      </c>
      <c r="Q196" s="6">
        <v>158207798.75999999</v>
      </c>
    </row>
    <row r="197" spans="1:17" x14ac:dyDescent="0.35">
      <c r="A197" s="7" t="s">
        <v>357</v>
      </c>
      <c r="B197" s="7" t="s">
        <v>797</v>
      </c>
      <c r="C197" s="3"/>
      <c r="D197" s="2"/>
      <c r="E197" s="4">
        <v>190724208.90000001</v>
      </c>
      <c r="F197" s="5">
        <v>171315891.56999999</v>
      </c>
      <c r="G197" s="6">
        <v>143496732.34</v>
      </c>
      <c r="H197" s="6">
        <v>127995066.31</v>
      </c>
      <c r="I197" s="6">
        <v>112493400.28</v>
      </c>
      <c r="J197" s="6">
        <v>97104196.120000005</v>
      </c>
      <c r="K197" s="6">
        <v>81827464.219999999</v>
      </c>
      <c r="L197" s="6">
        <v>67609065.230000004</v>
      </c>
      <c r="M197" s="6">
        <v>53590598.460000001</v>
      </c>
      <c r="N197" s="6">
        <v>31181224.140000001</v>
      </c>
      <c r="O197" s="6">
        <v>20787482.760000002</v>
      </c>
      <c r="P197" s="6">
        <v>10393741.380000001</v>
      </c>
      <c r="Q197" s="6">
        <v>63134366.899999999</v>
      </c>
    </row>
    <row r="198" spans="1:17" x14ac:dyDescent="0.35">
      <c r="A198" s="7" t="s">
        <v>363</v>
      </c>
      <c r="B198" s="7" t="s">
        <v>796</v>
      </c>
      <c r="C198" s="3"/>
      <c r="D198" s="2"/>
      <c r="E198" s="4">
        <v>-321604017.01999998</v>
      </c>
      <c r="F198" s="5">
        <v>-310769287.99000001</v>
      </c>
      <c r="G198" s="6">
        <v>-331390007.74000001</v>
      </c>
      <c r="H198" s="6">
        <v>-323982753.83999997</v>
      </c>
      <c r="I198" s="6">
        <v>-316598389.83999997</v>
      </c>
      <c r="J198" s="6">
        <v>-309214025.83999997</v>
      </c>
      <c r="K198" s="6">
        <v>-301829661.83999997</v>
      </c>
      <c r="L198" s="6">
        <v>-294445297.83999997</v>
      </c>
      <c r="M198" s="6">
        <v>-287085041.83999997</v>
      </c>
      <c r="N198" s="6">
        <v>-279684492.83999997</v>
      </c>
      <c r="O198" s="6">
        <v>-272599553.83999997</v>
      </c>
      <c r="P198" s="6">
        <v>-265514614.84</v>
      </c>
      <c r="Q198" s="6">
        <v>-258429675.84</v>
      </c>
    </row>
    <row r="199" spans="1:17" x14ac:dyDescent="0.35">
      <c r="A199" s="7" t="s">
        <v>365</v>
      </c>
      <c r="B199" s="7" t="s">
        <v>366</v>
      </c>
      <c r="C199" s="3"/>
      <c r="D199" s="2"/>
      <c r="E199" s="4">
        <v>-196998779.78999999</v>
      </c>
      <c r="F199" s="5">
        <v>-182674507.25999999</v>
      </c>
      <c r="G199" s="6">
        <v>-168070323.47999999</v>
      </c>
      <c r="H199" s="6">
        <v>-153902380.16999999</v>
      </c>
      <c r="I199" s="6">
        <v>-139755270.16999999</v>
      </c>
      <c r="J199" s="6">
        <v>-125613499.86</v>
      </c>
      <c r="K199" s="6">
        <v>-111457263.86</v>
      </c>
      <c r="L199" s="6">
        <v>-104300379.86</v>
      </c>
      <c r="M199" s="6">
        <v>-89716151.280000001</v>
      </c>
      <c r="N199" s="6">
        <v>-83549858.120000005</v>
      </c>
      <c r="O199" s="6">
        <v>-77702814.129999995</v>
      </c>
      <c r="P199" s="6">
        <v>-71839270.299999997</v>
      </c>
      <c r="Q199" s="6">
        <v>-65972110.140000001</v>
      </c>
    </row>
    <row r="200" spans="1:17" x14ac:dyDescent="0.35">
      <c r="A200" s="7" t="s">
        <v>369</v>
      </c>
      <c r="B200" s="7" t="s">
        <v>370</v>
      </c>
      <c r="C200" s="3"/>
      <c r="D200" s="2"/>
      <c r="E200" s="4">
        <v>-18117875.649999999</v>
      </c>
      <c r="F200" s="5">
        <v>-17184956.23</v>
      </c>
      <c r="G200" s="6">
        <v>-12556909.82</v>
      </c>
      <c r="H200" s="6">
        <v>-12116385.74</v>
      </c>
      <c r="I200" s="6">
        <v>-11675861.74</v>
      </c>
      <c r="J200" s="6">
        <v>-11235337.74</v>
      </c>
      <c r="K200" s="6">
        <v>-10815813.74</v>
      </c>
      <c r="L200" s="6">
        <v>-10396289.74</v>
      </c>
      <c r="M200" s="6">
        <v>-9976765.7400000002</v>
      </c>
      <c r="N200" s="6">
        <v>-9557241.7400000002</v>
      </c>
      <c r="O200" s="6">
        <v>-9137717.7400000002</v>
      </c>
      <c r="P200" s="6">
        <v>-8740859.7400000002</v>
      </c>
      <c r="Q200" s="6">
        <v>-8344001.7400000002</v>
      </c>
    </row>
    <row r="201" spans="1:17" x14ac:dyDescent="0.35">
      <c r="A201" s="7" t="s">
        <v>375</v>
      </c>
      <c r="B201" s="7" t="s">
        <v>795</v>
      </c>
      <c r="C201" s="3"/>
      <c r="D201" s="2"/>
      <c r="E201" s="4">
        <v>-666101242.55000007</v>
      </c>
      <c r="F201" s="5">
        <v>-636994969.79000008</v>
      </c>
      <c r="G201" s="6">
        <v>-571822156.40999997</v>
      </c>
      <c r="H201" s="6">
        <v>-548602020.45000005</v>
      </c>
      <c r="I201" s="6">
        <v>-525822945.45000005</v>
      </c>
      <c r="J201" s="6">
        <v>-503368751.45000005</v>
      </c>
      <c r="K201" s="6">
        <v>-481212043.45000005</v>
      </c>
      <c r="L201" s="6">
        <v>-459498094.45000005</v>
      </c>
      <c r="M201" s="6">
        <v>-437850953.45000005</v>
      </c>
      <c r="N201" s="6">
        <v>-416628125.45000005</v>
      </c>
      <c r="O201" s="6">
        <v>-395758113.45000005</v>
      </c>
      <c r="P201" s="6">
        <v>-375205283.45000005</v>
      </c>
      <c r="Q201" s="6">
        <v>-354975744.45000005</v>
      </c>
    </row>
    <row r="202" spans="1:17" x14ac:dyDescent="0.35">
      <c r="A202" s="7" t="s">
        <v>377</v>
      </c>
      <c r="B202" s="7" t="s">
        <v>793</v>
      </c>
      <c r="C202" s="3"/>
      <c r="D202" s="2"/>
      <c r="E202" s="4">
        <v>-273098188.84000003</v>
      </c>
      <c r="F202" s="5">
        <v>-291714055.50999999</v>
      </c>
      <c r="G202" s="6">
        <v>-263894896.28</v>
      </c>
      <c r="H202" s="6">
        <v>-248393230.25</v>
      </c>
      <c r="I202" s="6">
        <v>-232891564.22</v>
      </c>
      <c r="J202" s="6">
        <v>-217502360.06</v>
      </c>
      <c r="K202" s="6">
        <v>-202225628.16</v>
      </c>
      <c r="L202" s="6">
        <v>-188007229.16999999</v>
      </c>
      <c r="M202" s="6">
        <v>-173988762.40000001</v>
      </c>
      <c r="N202" s="6">
        <v>-151579388.08000001</v>
      </c>
      <c r="O202" s="6">
        <v>-141185646.69999999</v>
      </c>
      <c r="P202" s="6">
        <v>-130791905.31999999</v>
      </c>
      <c r="Q202" s="6">
        <v>-120398163.94</v>
      </c>
    </row>
    <row r="203" spans="1:17" x14ac:dyDescent="0.35">
      <c r="A203" s="7" t="s">
        <v>381</v>
      </c>
      <c r="B203" s="7" t="s">
        <v>794</v>
      </c>
      <c r="C203" s="3"/>
      <c r="D203" s="2"/>
      <c r="E203" s="4">
        <v>1811725920.8800001</v>
      </c>
      <c r="F203" s="5">
        <v>1215245959.79</v>
      </c>
      <c r="G203" s="6">
        <v>1244789759.79</v>
      </c>
      <c r="H203" s="6">
        <v>1240944159.79</v>
      </c>
      <c r="I203" s="6">
        <v>1240944159.79</v>
      </c>
      <c r="J203" s="6">
        <v>1240944159.79</v>
      </c>
      <c r="K203" s="6">
        <v>1240944159.79</v>
      </c>
      <c r="L203" s="6">
        <v>1236894159.79</v>
      </c>
      <c r="M203" s="6">
        <v>1236894159.79</v>
      </c>
      <c r="N203" s="6">
        <v>1197409926.4400001</v>
      </c>
      <c r="O203" s="6">
        <v>1190640826.4400001</v>
      </c>
      <c r="P203" s="6">
        <v>1190640826.4400001</v>
      </c>
      <c r="Q203" s="6">
        <v>1177538826.4400001</v>
      </c>
    </row>
    <row r="204" spans="1:17" x14ac:dyDescent="0.35">
      <c r="A204" s="7" t="s">
        <v>383</v>
      </c>
      <c r="B204" s="7" t="s">
        <v>384</v>
      </c>
      <c r="C204" s="3"/>
      <c r="D204" s="2"/>
      <c r="E204" s="4">
        <v>868768221.87</v>
      </c>
      <c r="F204" s="5">
        <v>858999708.25999999</v>
      </c>
      <c r="G204" s="6">
        <v>859233168.42999995</v>
      </c>
      <c r="H204" s="6">
        <v>857983168.42999995</v>
      </c>
      <c r="I204" s="6">
        <v>857662768.42999995</v>
      </c>
      <c r="J204" s="6">
        <v>857662768.42999995</v>
      </c>
      <c r="K204" s="6">
        <v>854041591.42999995</v>
      </c>
      <c r="L204" s="6">
        <v>881767305.11000001</v>
      </c>
      <c r="M204" s="6">
        <v>376691169.60000002</v>
      </c>
      <c r="N204" s="6">
        <v>356510169.60000002</v>
      </c>
      <c r="O204" s="6">
        <v>356510169.60000002</v>
      </c>
      <c r="P204" s="6">
        <v>356510169.60000002</v>
      </c>
      <c r="Q204" s="6">
        <v>356510169.60000002</v>
      </c>
    </row>
    <row r="205" spans="1:17" x14ac:dyDescent="0.35">
      <c r="A205" s="7" t="s">
        <v>387</v>
      </c>
      <c r="B205" s="7" t="s">
        <v>388</v>
      </c>
      <c r="C205" s="3"/>
      <c r="D205" s="2"/>
      <c r="E205" s="4">
        <v>55975895.009999998</v>
      </c>
      <c r="F205" s="5">
        <v>55975895.009999998</v>
      </c>
      <c r="G205" s="6">
        <v>26432095.010000002</v>
      </c>
      <c r="H205" s="6">
        <v>26432095.010000002</v>
      </c>
      <c r="I205" s="6">
        <v>26432095.010000002</v>
      </c>
      <c r="J205" s="6">
        <v>25172095.010000002</v>
      </c>
      <c r="K205" s="6">
        <v>25172095.010000002</v>
      </c>
      <c r="L205" s="6">
        <v>25172095.010000002</v>
      </c>
      <c r="M205" s="6">
        <v>25172095.010000002</v>
      </c>
      <c r="N205" s="6">
        <v>25172095.010000002</v>
      </c>
      <c r="O205" s="6">
        <v>23812095.010000002</v>
      </c>
      <c r="P205" s="6">
        <v>23812095.010000002</v>
      </c>
      <c r="Q205" s="6">
        <v>23812095.010000002</v>
      </c>
    </row>
    <row r="206" spans="1:17" x14ac:dyDescent="0.35">
      <c r="A206" s="7" t="s">
        <v>393</v>
      </c>
      <c r="B206" s="7" t="s">
        <v>792</v>
      </c>
      <c r="C206" s="3"/>
      <c r="D206" s="2"/>
      <c r="E206" s="4">
        <v>1293908651.5800002</v>
      </c>
      <c r="F206" s="5">
        <v>1136156527.1500001</v>
      </c>
      <c r="G206" s="6">
        <v>1114722492.3799999</v>
      </c>
      <c r="H206" s="6">
        <v>1094142620.3299999</v>
      </c>
      <c r="I206" s="6">
        <v>1070900715.49</v>
      </c>
      <c r="J206" s="6">
        <v>1050439762.42</v>
      </c>
      <c r="K206" s="6">
        <v>1025004267.9499999</v>
      </c>
      <c r="L206" s="6">
        <v>1005358755.5799999</v>
      </c>
      <c r="M206" s="6">
        <v>978540897.25999999</v>
      </c>
      <c r="N206" s="6">
        <v>961074780.00999999</v>
      </c>
      <c r="O206" s="6">
        <v>945929413.29000008</v>
      </c>
      <c r="P206" s="6">
        <v>930909728.29000008</v>
      </c>
      <c r="Q206" s="6">
        <v>915945631.29000008</v>
      </c>
    </row>
    <row r="207" spans="1:17" x14ac:dyDescent="0.35">
      <c r="A207" s="7" t="s">
        <v>395</v>
      </c>
      <c r="B207" s="7" t="s">
        <v>791</v>
      </c>
      <c r="C207" s="3"/>
      <c r="D207" s="2"/>
      <c r="E207" s="4">
        <v>930332903.44000006</v>
      </c>
      <c r="F207" s="5">
        <v>834536079.04999995</v>
      </c>
      <c r="G207" s="6">
        <v>766182801.22000003</v>
      </c>
      <c r="H207" s="6">
        <v>766182801.22000003</v>
      </c>
      <c r="I207" s="6">
        <v>760784451.22000003</v>
      </c>
      <c r="J207" s="6">
        <v>755385642.88999999</v>
      </c>
      <c r="K207" s="6">
        <v>704585642.88999999</v>
      </c>
      <c r="L207" s="6">
        <v>694988576.22000003</v>
      </c>
      <c r="M207" s="6">
        <v>688390592.88999999</v>
      </c>
      <c r="N207" s="6">
        <v>520996517.88</v>
      </c>
      <c r="O207" s="6">
        <v>520996517.88</v>
      </c>
      <c r="P207" s="6">
        <v>520996517.88</v>
      </c>
      <c r="Q207" s="6">
        <v>386937492.88</v>
      </c>
    </row>
    <row r="208" spans="1:17" x14ac:dyDescent="0.35">
      <c r="A208" s="7" t="s">
        <v>401</v>
      </c>
      <c r="B208" s="7" t="s">
        <v>402</v>
      </c>
      <c r="C208" s="3"/>
      <c r="D208" s="2"/>
      <c r="E208" s="4">
        <v>7295674.1399999997</v>
      </c>
      <c r="F208" s="5">
        <v>22856366.18</v>
      </c>
      <c r="G208" s="6">
        <v>20226239.66</v>
      </c>
      <c r="H208" s="6">
        <v>13477304.109999999</v>
      </c>
      <c r="I208" s="6">
        <v>2462000</v>
      </c>
      <c r="J208" s="6">
        <v>2566000</v>
      </c>
      <c r="K208" s="6">
        <v>10066000</v>
      </c>
      <c r="L208" s="6">
        <v>1542250</v>
      </c>
      <c r="M208" s="6">
        <v>1718250</v>
      </c>
      <c r="N208" s="6">
        <v>42705897.350000001</v>
      </c>
      <c r="O208" s="6">
        <v>39052698.950000003</v>
      </c>
      <c r="P208" s="6">
        <v>38270698.950000003</v>
      </c>
      <c r="Q208" s="6">
        <v>37846698.950000003</v>
      </c>
    </row>
    <row r="209" spans="1:17" x14ac:dyDescent="0.35">
      <c r="A209" s="7"/>
      <c r="B209" s="7"/>
      <c r="C209" s="3"/>
      <c r="D209" s="2"/>
      <c r="E209" s="4"/>
      <c r="F209" s="5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35">
      <c r="A210" s="7"/>
      <c r="B210" s="7"/>
      <c r="C210" s="3"/>
      <c r="D210" s="2"/>
      <c r="E210" s="4"/>
      <c r="F210" s="5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1:17" x14ac:dyDescent="0.35">
      <c r="A211" s="7"/>
      <c r="B211" s="7"/>
      <c r="C211" s="3"/>
      <c r="D211" s="2"/>
      <c r="E211" s="4"/>
      <c r="F211" s="5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1:17" x14ac:dyDescent="0.35">
      <c r="A212" s="7" t="s">
        <v>409</v>
      </c>
      <c r="B212" s="7" t="s">
        <v>410</v>
      </c>
      <c r="C212" s="3"/>
      <c r="D212" s="2"/>
      <c r="E212" s="4">
        <v>26415762771.07</v>
      </c>
      <c r="F212" s="5">
        <v>23797252564.09</v>
      </c>
      <c r="G212" s="6">
        <v>22304848233.360001</v>
      </c>
      <c r="H212" s="6">
        <v>23208299987.450001</v>
      </c>
      <c r="I212" s="6">
        <v>23322728693.759998</v>
      </c>
      <c r="J212" s="6">
        <v>23038769174.119999</v>
      </c>
      <c r="K212" s="6">
        <v>22805181888.779999</v>
      </c>
      <c r="L212" s="6">
        <v>21670598406.25</v>
      </c>
      <c r="M212" s="6">
        <v>22296691836.459999</v>
      </c>
      <c r="N212" s="6">
        <v>21765373327.549999</v>
      </c>
      <c r="O212" s="6">
        <v>18523079821.18</v>
      </c>
      <c r="P212" s="6">
        <v>14553353406.74</v>
      </c>
      <c r="Q212" s="6">
        <v>13665976654.370001</v>
      </c>
    </row>
    <row r="213" spans="1:17" x14ac:dyDescent="0.35">
      <c r="A213" s="7"/>
      <c r="B213" s="7"/>
      <c r="C213" s="3"/>
      <c r="D213" s="2"/>
      <c r="E213" s="4"/>
      <c r="F213" s="5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1:17" x14ac:dyDescent="0.35">
      <c r="A214" s="7"/>
      <c r="B214" s="7"/>
      <c r="C214" s="3"/>
      <c r="D214" s="2"/>
      <c r="E214" s="4"/>
      <c r="F214" s="5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1:17" x14ac:dyDescent="0.35">
      <c r="A215" s="7" t="s">
        <v>411</v>
      </c>
      <c r="B215" s="7" t="s">
        <v>788</v>
      </c>
      <c r="C215" s="3"/>
      <c r="D215" s="2"/>
      <c r="E215" s="4">
        <f>SUM(E216:E217)</f>
        <v>2952782534.9100003</v>
      </c>
      <c r="F215" s="4">
        <f t="shared" ref="F215:Q215" si="11">SUM(F216:F217)</f>
        <v>436546463.38</v>
      </c>
      <c r="G215" s="4">
        <f t="shared" si="11"/>
        <v>312747193.41000003</v>
      </c>
      <c r="H215" s="4">
        <f t="shared" si="11"/>
        <v>283363915.76999998</v>
      </c>
      <c r="I215" s="4">
        <f t="shared" si="11"/>
        <v>311304122.07999998</v>
      </c>
      <c r="J215" s="4">
        <f t="shared" si="11"/>
        <v>457402181.58999997</v>
      </c>
      <c r="K215" s="4">
        <f t="shared" si="11"/>
        <v>541991322.63</v>
      </c>
      <c r="L215" s="4">
        <f t="shared" si="11"/>
        <v>428560108.62</v>
      </c>
      <c r="M215" s="4">
        <f t="shared" si="11"/>
        <v>382044561.07999998</v>
      </c>
      <c r="N215" s="4">
        <f t="shared" si="11"/>
        <v>273606735.83999997</v>
      </c>
      <c r="O215" s="4">
        <f t="shared" si="11"/>
        <v>301396560.57999998</v>
      </c>
      <c r="P215" s="4">
        <f t="shared" si="11"/>
        <v>271082188.13999999</v>
      </c>
      <c r="Q215" s="4">
        <f t="shared" si="11"/>
        <v>235552278.08000001</v>
      </c>
    </row>
    <row r="216" spans="1:17" x14ac:dyDescent="0.35">
      <c r="A216" s="7" t="s">
        <v>411</v>
      </c>
      <c r="B216" s="7" t="s">
        <v>412</v>
      </c>
      <c r="C216" s="3"/>
      <c r="D216" s="2"/>
      <c r="E216" s="4">
        <v>2473438361.8000002</v>
      </c>
      <c r="F216" s="5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</row>
    <row r="217" spans="1:17" x14ac:dyDescent="0.35">
      <c r="A217" s="7" t="s">
        <v>413</v>
      </c>
      <c r="B217" s="7" t="s">
        <v>414</v>
      </c>
      <c r="C217" s="3"/>
      <c r="D217" s="2"/>
      <c r="E217" s="4">
        <v>479344173.11000001</v>
      </c>
      <c r="F217" s="5">
        <v>436546463.38</v>
      </c>
      <c r="G217" s="6">
        <v>312747193.41000003</v>
      </c>
      <c r="H217" s="6">
        <v>283363915.76999998</v>
      </c>
      <c r="I217" s="6">
        <v>311304122.07999998</v>
      </c>
      <c r="J217" s="6">
        <v>457402181.58999997</v>
      </c>
      <c r="K217" s="6">
        <v>541991322.63</v>
      </c>
      <c r="L217" s="6">
        <v>428560108.62</v>
      </c>
      <c r="M217" s="6">
        <v>382044561.07999998</v>
      </c>
      <c r="N217" s="6">
        <v>273606735.83999997</v>
      </c>
      <c r="O217" s="6">
        <v>301396560.57999998</v>
      </c>
      <c r="P217" s="6">
        <v>271082188.13999999</v>
      </c>
      <c r="Q217" s="6">
        <v>235552278.08000001</v>
      </c>
    </row>
    <row r="218" spans="1:17" x14ac:dyDescent="0.35">
      <c r="A218" s="7"/>
      <c r="B218" s="7"/>
      <c r="C218" s="3"/>
      <c r="D218" s="2"/>
      <c r="E218" s="4"/>
      <c r="F218" s="5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1:17" x14ac:dyDescent="0.35">
      <c r="A219" s="7" t="s">
        <v>415</v>
      </c>
      <c r="B219" s="7" t="s">
        <v>789</v>
      </c>
      <c r="C219" s="3"/>
      <c r="D219" s="2"/>
      <c r="E219" s="4">
        <f>SUM(E220:E246)</f>
        <v>583645278.3900001</v>
      </c>
      <c r="F219" s="4">
        <f t="shared" ref="F219:Q219" si="12">SUM(F220:F246)</f>
        <v>5457606333.8900013</v>
      </c>
      <c r="G219" s="4">
        <f t="shared" si="12"/>
        <v>3812533334.2799988</v>
      </c>
      <c r="H219" s="4">
        <f t="shared" si="12"/>
        <v>3240952276.0499992</v>
      </c>
      <c r="I219" s="4">
        <f t="shared" si="12"/>
        <v>2838160812.329999</v>
      </c>
      <c r="J219" s="4">
        <f t="shared" si="12"/>
        <v>2653994091.3499985</v>
      </c>
      <c r="K219" s="4">
        <f t="shared" si="12"/>
        <v>4906525946.039999</v>
      </c>
      <c r="L219" s="4">
        <f t="shared" si="12"/>
        <v>4315642035.2599993</v>
      </c>
      <c r="M219" s="4">
        <f t="shared" si="12"/>
        <v>827253687.63999975</v>
      </c>
      <c r="N219" s="4">
        <f t="shared" si="12"/>
        <v>2905385776.3899994</v>
      </c>
      <c r="O219" s="4">
        <f t="shared" si="12"/>
        <v>3261849469.8000007</v>
      </c>
      <c r="P219" s="4">
        <f t="shared" si="12"/>
        <v>1127391526.6600001</v>
      </c>
      <c r="Q219" s="4">
        <f t="shared" si="12"/>
        <v>1837262385.4300003</v>
      </c>
    </row>
    <row r="220" spans="1:17" x14ac:dyDescent="0.35">
      <c r="A220" s="7" t="s">
        <v>415</v>
      </c>
      <c r="B220" s="7" t="s">
        <v>416</v>
      </c>
      <c r="C220" s="3"/>
      <c r="D220" s="2"/>
      <c r="E220" s="4">
        <v>219941315.59999999</v>
      </c>
      <c r="F220" s="5">
        <v>49631563.969999999</v>
      </c>
      <c r="G220" s="6">
        <v>95696228.769999996</v>
      </c>
      <c r="H220" s="6">
        <v>100722007.09999999</v>
      </c>
      <c r="I220" s="6">
        <v>118382510.34</v>
      </c>
      <c r="J220" s="6">
        <v>83745089.900000006</v>
      </c>
      <c r="K220" s="6">
        <v>49197541.990000002</v>
      </c>
      <c r="L220" s="6">
        <v>786844936.01999998</v>
      </c>
      <c r="M220" s="6">
        <v>60805437.439999998</v>
      </c>
      <c r="N220" s="6">
        <v>429294436.89999998</v>
      </c>
      <c r="O220" s="6">
        <v>127563529.8</v>
      </c>
      <c r="P220" s="6">
        <v>90118227.659999996</v>
      </c>
      <c r="Q220" s="6">
        <v>40068208.600000001</v>
      </c>
    </row>
    <row r="221" spans="1:17" x14ac:dyDescent="0.35">
      <c r="A221" s="7" t="s">
        <v>403</v>
      </c>
      <c r="B221" s="7" t="s">
        <v>404</v>
      </c>
      <c r="C221" s="3"/>
      <c r="D221" s="2"/>
      <c r="E221" s="4">
        <v>0</v>
      </c>
      <c r="F221" s="5">
        <v>2471936142.4000001</v>
      </c>
      <c r="G221" s="6">
        <v>2442812187.0900002</v>
      </c>
      <c r="H221" s="6">
        <v>2421448568.9200001</v>
      </c>
      <c r="I221" s="6">
        <v>2408919125.1500001</v>
      </c>
      <c r="J221" s="6">
        <v>2407646261.6999998</v>
      </c>
      <c r="K221" s="6">
        <v>3233846002.7399998</v>
      </c>
      <c r="L221" s="6">
        <v>832646239.66999996</v>
      </c>
      <c r="M221" s="6">
        <v>0</v>
      </c>
      <c r="N221" s="6">
        <v>0</v>
      </c>
      <c r="O221" s="6">
        <v>179426714.68000001</v>
      </c>
      <c r="P221" s="6">
        <v>179434141.90000001</v>
      </c>
      <c r="Q221" s="6">
        <v>179048000.63</v>
      </c>
    </row>
    <row r="222" spans="1:17" x14ac:dyDescent="0.35">
      <c r="A222" s="7" t="s">
        <v>405</v>
      </c>
      <c r="B222" s="7" t="s">
        <v>406</v>
      </c>
      <c r="C222" s="3"/>
      <c r="D222" s="2"/>
      <c r="E222" s="4">
        <v>22087788.829999998</v>
      </c>
      <c r="F222" s="5">
        <v>22394894.390000001</v>
      </c>
      <c r="G222" s="6">
        <v>22794383.48</v>
      </c>
      <c r="H222" s="6">
        <v>23213363.699999999</v>
      </c>
      <c r="I222" s="6">
        <v>22870332.059999999</v>
      </c>
      <c r="J222" s="6">
        <v>24023046.640000001</v>
      </c>
      <c r="K222" s="6">
        <v>23868338.66</v>
      </c>
      <c r="L222" s="6">
        <v>24518280.100000001</v>
      </c>
      <c r="M222" s="6">
        <v>24383383.379999999</v>
      </c>
      <c r="N222" s="6">
        <v>24061476.93</v>
      </c>
      <c r="O222" s="6">
        <v>24763054.829999998</v>
      </c>
      <c r="P222" s="6">
        <v>24749274.670000002</v>
      </c>
      <c r="Q222" s="6">
        <v>25232441.420000002</v>
      </c>
    </row>
    <row r="223" spans="1:17" x14ac:dyDescent="0.35">
      <c r="A223" s="7" t="s">
        <v>407</v>
      </c>
      <c r="B223" s="7" t="s">
        <v>408</v>
      </c>
      <c r="C223" s="2"/>
      <c r="D223" s="3"/>
      <c r="E223" s="4">
        <v>11440589.119999999</v>
      </c>
      <c r="F223" s="5">
        <v>11440589.119999999</v>
      </c>
      <c r="G223" s="6">
        <v>11440589.119999999</v>
      </c>
      <c r="H223" s="6">
        <v>11440589.119999999</v>
      </c>
      <c r="I223" s="6">
        <v>11440589.119999999</v>
      </c>
      <c r="J223" s="6">
        <v>11440589.119999999</v>
      </c>
      <c r="K223" s="6">
        <v>11440589.119999999</v>
      </c>
      <c r="L223" s="6">
        <v>11440589.119999999</v>
      </c>
      <c r="M223" s="6">
        <v>11440589.119999999</v>
      </c>
      <c r="N223" s="6">
        <v>11440589.119999999</v>
      </c>
      <c r="O223" s="6">
        <v>11440589.119999999</v>
      </c>
      <c r="P223" s="6">
        <v>11389358.109999999</v>
      </c>
      <c r="Q223" s="6">
        <v>11389358.109999999</v>
      </c>
    </row>
    <row r="224" spans="1:17" x14ac:dyDescent="0.35">
      <c r="A224" s="7" t="s">
        <v>417</v>
      </c>
      <c r="B224" s="7" t="s">
        <v>418</v>
      </c>
      <c r="C224" s="3"/>
      <c r="D224" s="2"/>
      <c r="E224" s="4">
        <v>36640939.219999999</v>
      </c>
      <c r="F224" s="5">
        <v>8061204.8700000001</v>
      </c>
      <c r="G224" s="6">
        <v>3747131.58</v>
      </c>
      <c r="H224" s="6">
        <v>9815289.9800000004</v>
      </c>
      <c r="I224" s="6">
        <v>12162274.220000001</v>
      </c>
      <c r="J224" s="6">
        <v>27019246.93</v>
      </c>
      <c r="K224" s="6">
        <v>1265837.45</v>
      </c>
      <c r="L224" s="6">
        <v>553619286.34000003</v>
      </c>
      <c r="M224" s="6">
        <v>568853700.87</v>
      </c>
      <c r="N224" s="6">
        <v>549828478.15999997</v>
      </c>
      <c r="O224" s="6">
        <v>34622865.18</v>
      </c>
      <c r="P224" s="6">
        <v>34624298.369999997</v>
      </c>
      <c r="Q224" s="6">
        <v>34549787.07</v>
      </c>
    </row>
    <row r="225" spans="1:17" x14ac:dyDescent="0.35">
      <c r="A225" s="7" t="s">
        <v>419</v>
      </c>
      <c r="B225" s="7" t="s">
        <v>420</v>
      </c>
      <c r="C225" s="3"/>
      <c r="D225" s="2"/>
      <c r="E225" s="4">
        <v>1047262.52</v>
      </c>
      <c r="F225" s="5">
        <v>1047262.52</v>
      </c>
      <c r="G225" s="6">
        <v>1047262.52</v>
      </c>
      <c r="H225" s="6">
        <v>1047262.52</v>
      </c>
      <c r="I225" s="6">
        <v>1047262.52</v>
      </c>
      <c r="J225" s="6">
        <v>1047262.52</v>
      </c>
      <c r="K225" s="6">
        <v>1047262.52</v>
      </c>
      <c r="L225" s="6">
        <v>1047262.52</v>
      </c>
      <c r="M225" s="6">
        <v>1047262.52</v>
      </c>
      <c r="N225" s="6">
        <v>1047262.52</v>
      </c>
      <c r="O225" s="6">
        <v>1047262.52</v>
      </c>
      <c r="P225" s="6">
        <v>993920.52</v>
      </c>
      <c r="Q225" s="6">
        <v>842602.52</v>
      </c>
    </row>
    <row r="226" spans="1:17" x14ac:dyDescent="0.35">
      <c r="A226" s="7" t="s">
        <v>421</v>
      </c>
      <c r="B226" s="7" t="s">
        <v>422</v>
      </c>
      <c r="C226" s="3"/>
      <c r="D226" s="2"/>
      <c r="E226" s="4">
        <v>26752.29</v>
      </c>
      <c r="F226" s="5">
        <v>26752.29</v>
      </c>
      <c r="G226" s="6">
        <v>26752.29</v>
      </c>
      <c r="H226" s="6">
        <v>26752.29</v>
      </c>
      <c r="I226" s="6">
        <v>26752.29</v>
      </c>
      <c r="J226" s="6">
        <v>26752.29</v>
      </c>
      <c r="K226" s="6">
        <v>26752.29</v>
      </c>
      <c r="L226" s="6">
        <v>26752.29</v>
      </c>
      <c r="M226" s="6">
        <v>26752.29</v>
      </c>
      <c r="N226" s="6">
        <v>26752.29</v>
      </c>
      <c r="O226" s="6">
        <v>26752.29</v>
      </c>
      <c r="P226" s="6">
        <v>26752.29</v>
      </c>
      <c r="Q226" s="6">
        <v>2026752.29</v>
      </c>
    </row>
    <row r="227" spans="1:17" x14ac:dyDescent="0.35">
      <c r="A227" s="7" t="s">
        <v>423</v>
      </c>
      <c r="B227" s="7" t="s">
        <v>424</v>
      </c>
      <c r="C227" s="3"/>
      <c r="D227" s="2"/>
      <c r="E227" s="4">
        <v>257899224.66999999</v>
      </c>
      <c r="F227" s="5">
        <v>2690932930.8299999</v>
      </c>
      <c r="G227" s="6">
        <v>812343758.46000004</v>
      </c>
      <c r="H227" s="6">
        <v>148603470.22</v>
      </c>
      <c r="I227" s="6">
        <v>55653603.07</v>
      </c>
      <c r="J227" s="6">
        <v>58031031.850000001</v>
      </c>
      <c r="K227" s="6">
        <v>1542743242.26</v>
      </c>
      <c r="L227" s="6">
        <v>1974934635.1900001</v>
      </c>
      <c r="M227" s="6">
        <v>17373582.449999999</v>
      </c>
      <c r="N227" s="6">
        <v>1441279453.95</v>
      </c>
      <c r="O227" s="6">
        <v>948372788.82000005</v>
      </c>
      <c r="P227" s="6">
        <v>417540803.76999998</v>
      </c>
      <c r="Q227" s="6">
        <v>81609242.849999994</v>
      </c>
    </row>
    <row r="228" spans="1:17" x14ac:dyDescent="0.35">
      <c r="A228" s="7" t="s">
        <v>425</v>
      </c>
      <c r="B228" s="7" t="s">
        <v>426</v>
      </c>
      <c r="C228" s="3"/>
      <c r="D228" s="2"/>
      <c r="E228" s="4">
        <v>31325880.079999998</v>
      </c>
      <c r="F228" s="5">
        <v>77597247.319999993</v>
      </c>
      <c r="G228" s="6">
        <v>45624407.950000003</v>
      </c>
      <c r="H228" s="6">
        <v>266032391.83000001</v>
      </c>
      <c r="I228" s="6">
        <v>12048180.23</v>
      </c>
      <c r="J228" s="6">
        <v>20080965.260000002</v>
      </c>
      <c r="K228" s="6">
        <v>16372586.07</v>
      </c>
      <c r="L228" s="6">
        <v>82856570.390000001</v>
      </c>
      <c r="M228" s="6">
        <v>16499320.27</v>
      </c>
      <c r="N228" s="6">
        <v>82962650.299999997</v>
      </c>
      <c r="O228" s="6">
        <v>1705377279.6900001</v>
      </c>
      <c r="P228" s="6">
        <v>283750269.06</v>
      </c>
      <c r="Q228" s="6">
        <v>1229738666.9200001</v>
      </c>
    </row>
    <row r="229" spans="1:17" x14ac:dyDescent="0.35">
      <c r="A229" s="7" t="s">
        <v>427</v>
      </c>
      <c r="B229" s="7" t="s">
        <v>428</v>
      </c>
      <c r="C229" s="3"/>
      <c r="D229" s="2"/>
      <c r="E229" s="4">
        <v>131965.54</v>
      </c>
      <c r="F229" s="5">
        <v>128778.85</v>
      </c>
      <c r="G229" s="6">
        <v>127261.6</v>
      </c>
      <c r="H229" s="6">
        <v>126148.63</v>
      </c>
      <c r="I229" s="6">
        <v>125495.89</v>
      </c>
      <c r="J229" s="6">
        <v>125429.58</v>
      </c>
      <c r="K229" s="6">
        <v>125200.38</v>
      </c>
      <c r="L229" s="6">
        <v>125318</v>
      </c>
      <c r="M229" s="6">
        <v>128878.5</v>
      </c>
      <c r="N229" s="6">
        <v>124569.23</v>
      </c>
      <c r="O229" s="6">
        <v>124785.79</v>
      </c>
      <c r="P229" s="6">
        <v>124790.96</v>
      </c>
      <c r="Q229" s="6">
        <v>124522.41</v>
      </c>
    </row>
    <row r="230" spans="1:17" x14ac:dyDescent="0.35">
      <c r="A230" s="7" t="s">
        <v>429</v>
      </c>
      <c r="B230" s="7" t="s">
        <v>430</v>
      </c>
      <c r="C230" s="3"/>
      <c r="D230" s="2"/>
      <c r="E230" s="4">
        <v>32296.47</v>
      </c>
      <c r="F230" s="5">
        <v>29978.77</v>
      </c>
      <c r="G230" s="6">
        <v>29625.56</v>
      </c>
      <c r="H230" s="6">
        <v>23976.9</v>
      </c>
      <c r="I230" s="6">
        <v>23553.119999999999</v>
      </c>
      <c r="J230" s="6">
        <v>6498.86</v>
      </c>
      <c r="K230" s="6">
        <v>6486.98</v>
      </c>
      <c r="L230" s="6">
        <v>6493.07</v>
      </c>
      <c r="M230" s="6">
        <v>6677.55</v>
      </c>
      <c r="N230" s="6">
        <v>39721.5</v>
      </c>
      <c r="O230" s="6">
        <v>0</v>
      </c>
      <c r="P230" s="6">
        <v>33026964.149999999</v>
      </c>
      <c r="Q230" s="6">
        <v>39326.559999999998</v>
      </c>
    </row>
    <row r="231" spans="1:17" x14ac:dyDescent="0.35">
      <c r="A231" s="7" t="s">
        <v>431</v>
      </c>
      <c r="B231" s="7" t="s">
        <v>432</v>
      </c>
      <c r="C231" s="3"/>
      <c r="D231" s="2"/>
      <c r="E231" s="4">
        <v>800694.28</v>
      </c>
      <c r="F231" s="5">
        <v>811827.02</v>
      </c>
      <c r="G231" s="6">
        <v>826308.71</v>
      </c>
      <c r="H231" s="6">
        <v>845704.49</v>
      </c>
      <c r="I231" s="6">
        <v>833207.24</v>
      </c>
      <c r="J231" s="6">
        <v>875202.7</v>
      </c>
      <c r="K231" s="6">
        <v>869566.41</v>
      </c>
      <c r="L231" s="6">
        <v>893244.94</v>
      </c>
      <c r="M231" s="6">
        <v>888330.41</v>
      </c>
      <c r="N231" s="6">
        <v>175816.15</v>
      </c>
      <c r="O231" s="6">
        <v>180942.55</v>
      </c>
      <c r="P231" s="6">
        <v>180841.85</v>
      </c>
      <c r="Q231" s="6">
        <v>184372.33</v>
      </c>
    </row>
    <row r="232" spans="1:17" x14ac:dyDescent="0.35">
      <c r="A232" s="7" t="s">
        <v>433</v>
      </c>
      <c r="B232" s="7" t="s">
        <v>434</v>
      </c>
      <c r="C232" s="3"/>
      <c r="D232" s="2"/>
      <c r="E232" s="4">
        <v>124092.6</v>
      </c>
      <c r="F232" s="5">
        <v>124092.6</v>
      </c>
      <c r="G232" s="6">
        <v>124092.6</v>
      </c>
      <c r="H232" s="6">
        <v>124092.6</v>
      </c>
      <c r="I232" s="6">
        <v>124092.6</v>
      </c>
      <c r="J232" s="6">
        <v>124092.6</v>
      </c>
      <c r="K232" s="6">
        <v>124092.6</v>
      </c>
      <c r="L232" s="6">
        <v>124092.6</v>
      </c>
      <c r="M232" s="6">
        <v>124092.6</v>
      </c>
      <c r="N232" s="6">
        <v>124092.6</v>
      </c>
      <c r="O232" s="6">
        <v>124092.6</v>
      </c>
      <c r="P232" s="6">
        <v>124092.6</v>
      </c>
      <c r="Q232" s="6">
        <v>124092.6</v>
      </c>
    </row>
    <row r="233" spans="1:17" x14ac:dyDescent="0.35">
      <c r="A233" s="7" t="s">
        <v>435</v>
      </c>
      <c r="B233" s="7" t="s">
        <v>436</v>
      </c>
      <c r="C233" s="3"/>
      <c r="D233" s="2"/>
      <c r="E233" s="4">
        <v>294603.07</v>
      </c>
      <c r="F233" s="5">
        <v>16472329.57</v>
      </c>
      <c r="G233" s="6">
        <v>13886512.16</v>
      </c>
      <c r="H233" s="6">
        <v>12932403.52</v>
      </c>
      <c r="I233" s="6">
        <v>6375407.5199999996</v>
      </c>
      <c r="J233" s="6">
        <v>6375407.5199999996</v>
      </c>
      <c r="K233" s="6">
        <v>72965.52</v>
      </c>
      <c r="L233" s="6">
        <v>72969.52</v>
      </c>
      <c r="M233" s="6">
        <v>9072969.5199999996</v>
      </c>
      <c r="N233" s="6">
        <v>9072969.5199999996</v>
      </c>
      <c r="O233" s="6">
        <v>8731023.5199999996</v>
      </c>
      <c r="P233" s="6">
        <v>8731027.5199999996</v>
      </c>
      <c r="Q233" s="6">
        <v>28641660.52</v>
      </c>
    </row>
    <row r="234" spans="1:17" x14ac:dyDescent="0.35">
      <c r="A234" s="7" t="s">
        <v>437</v>
      </c>
      <c r="B234" s="7" t="s">
        <v>438</v>
      </c>
      <c r="C234" s="3"/>
      <c r="D234" s="2"/>
      <c r="E234" s="4">
        <v>367264.04</v>
      </c>
      <c r="F234" s="5">
        <v>358395.38</v>
      </c>
      <c r="G234" s="6">
        <v>354172.82</v>
      </c>
      <c r="H234" s="6">
        <v>351075.4</v>
      </c>
      <c r="I234" s="6">
        <v>349258.81</v>
      </c>
      <c r="J234" s="6">
        <v>349074.27</v>
      </c>
      <c r="K234" s="6">
        <v>348436.4</v>
      </c>
      <c r="L234" s="6">
        <v>348763.74</v>
      </c>
      <c r="M234" s="6">
        <v>358672.7</v>
      </c>
      <c r="N234" s="6">
        <v>346679.89</v>
      </c>
      <c r="O234" s="6">
        <v>347282.59</v>
      </c>
      <c r="P234" s="6">
        <v>347296.96</v>
      </c>
      <c r="Q234" s="6">
        <v>346549.58</v>
      </c>
    </row>
    <row r="235" spans="1:17" x14ac:dyDescent="0.35">
      <c r="A235" s="7" t="s">
        <v>439</v>
      </c>
      <c r="B235" s="7" t="s">
        <v>440</v>
      </c>
      <c r="C235" s="3"/>
      <c r="D235" s="2"/>
      <c r="E235" s="4">
        <v>8028.13</v>
      </c>
      <c r="F235" s="5">
        <v>8028.13</v>
      </c>
      <c r="G235" s="6">
        <v>8028.13</v>
      </c>
      <c r="H235" s="6">
        <v>8028.13</v>
      </c>
      <c r="I235" s="6">
        <v>8028.13</v>
      </c>
      <c r="J235" s="6">
        <v>8028.13</v>
      </c>
      <c r="K235" s="6">
        <v>8028.13</v>
      </c>
      <c r="L235" s="6">
        <v>8028.13</v>
      </c>
      <c r="M235" s="6">
        <v>8028.13</v>
      </c>
      <c r="N235" s="6">
        <v>8028.13</v>
      </c>
      <c r="O235" s="6">
        <v>8028.13</v>
      </c>
      <c r="P235" s="6">
        <v>8028.13</v>
      </c>
      <c r="Q235" s="6">
        <v>8028.13</v>
      </c>
    </row>
    <row r="236" spans="1:17" x14ac:dyDescent="0.35">
      <c r="A236" s="7" t="s">
        <v>441</v>
      </c>
      <c r="B236" s="7" t="s">
        <v>442</v>
      </c>
      <c r="C236" s="3"/>
      <c r="D236" s="2"/>
      <c r="E236" s="4">
        <v>0</v>
      </c>
      <c r="F236" s="5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</row>
    <row r="237" spans="1:17" x14ac:dyDescent="0.35">
      <c r="A237" s="7" t="s">
        <v>443</v>
      </c>
      <c r="B237" s="7" t="s">
        <v>444</v>
      </c>
      <c r="C237" s="3"/>
      <c r="D237" s="2"/>
      <c r="E237" s="4">
        <v>377.39</v>
      </c>
      <c r="F237" s="5">
        <v>127377.39</v>
      </c>
      <c r="G237" s="6">
        <v>127377.39</v>
      </c>
      <c r="H237" s="6">
        <v>127377.39</v>
      </c>
      <c r="I237" s="6">
        <v>127377.39</v>
      </c>
      <c r="J237" s="6">
        <v>127377.39</v>
      </c>
      <c r="K237" s="6">
        <v>127377.39</v>
      </c>
      <c r="L237" s="6">
        <v>127377.39</v>
      </c>
      <c r="M237" s="6">
        <v>135377.39000000001</v>
      </c>
      <c r="N237" s="6">
        <v>135377.39000000001</v>
      </c>
      <c r="O237" s="6">
        <v>127697.39</v>
      </c>
      <c r="P237" s="6">
        <v>127697.39</v>
      </c>
      <c r="Q237" s="6">
        <v>127697.39</v>
      </c>
    </row>
    <row r="238" spans="1:17" x14ac:dyDescent="0.35">
      <c r="A238" s="7" t="s">
        <v>445</v>
      </c>
      <c r="B238" s="7" t="s">
        <v>446</v>
      </c>
      <c r="C238" s="3"/>
      <c r="D238" s="2"/>
      <c r="E238" s="4">
        <v>10972.43</v>
      </c>
      <c r="F238" s="5">
        <v>10972.43</v>
      </c>
      <c r="G238" s="6">
        <v>10972.43</v>
      </c>
      <c r="H238" s="6">
        <v>10972.43</v>
      </c>
      <c r="I238" s="6">
        <v>10972.43</v>
      </c>
      <c r="J238" s="6">
        <v>10972.43</v>
      </c>
      <c r="K238" s="6">
        <v>10972.43</v>
      </c>
      <c r="L238" s="6">
        <v>10972.43</v>
      </c>
      <c r="M238" s="6">
        <v>10972.43</v>
      </c>
      <c r="N238" s="6">
        <v>10972.43</v>
      </c>
      <c r="O238" s="6">
        <v>10972.43</v>
      </c>
      <c r="P238" s="6">
        <v>10972.43</v>
      </c>
      <c r="Q238" s="6">
        <v>10972.43</v>
      </c>
    </row>
    <row r="239" spans="1:17" x14ac:dyDescent="0.35">
      <c r="A239" s="7" t="s">
        <v>447</v>
      </c>
      <c r="B239" s="7" t="s">
        <v>448</v>
      </c>
      <c r="C239" s="3"/>
      <c r="D239" s="2"/>
      <c r="E239" s="4">
        <v>726743.45</v>
      </c>
      <c r="F239" s="5">
        <v>104769225.2</v>
      </c>
      <c r="G239" s="6">
        <v>359806982.25</v>
      </c>
      <c r="H239" s="6">
        <v>242348261.30000001</v>
      </c>
      <c r="I239" s="6">
        <v>185934329.80000001</v>
      </c>
      <c r="J239" s="6">
        <v>11217331.5</v>
      </c>
      <c r="K239" s="6">
        <v>23312849.649999999</v>
      </c>
      <c r="L239" s="6">
        <v>44269096.600000001</v>
      </c>
      <c r="M239" s="6">
        <v>114363392.08</v>
      </c>
      <c r="N239" s="6">
        <v>353691499.52999997</v>
      </c>
      <c r="O239" s="6">
        <v>218128469.53</v>
      </c>
      <c r="P239" s="6">
        <v>40657596.030000001</v>
      </c>
      <c r="Q239" s="6">
        <v>201713459.22999999</v>
      </c>
    </row>
    <row r="240" spans="1:17" x14ac:dyDescent="0.35">
      <c r="A240" s="7" t="s">
        <v>449</v>
      </c>
      <c r="B240" s="7" t="s">
        <v>450</v>
      </c>
      <c r="C240" s="3"/>
      <c r="D240" s="2"/>
      <c r="E240" s="4">
        <v>49987.1</v>
      </c>
      <c r="F240" s="5">
        <v>4325.05</v>
      </c>
      <c r="G240" s="6">
        <v>4325.05</v>
      </c>
      <c r="H240" s="6">
        <v>4325.05</v>
      </c>
      <c r="I240" s="6">
        <v>4325.05</v>
      </c>
      <c r="J240" s="6">
        <v>4325.05</v>
      </c>
      <c r="K240" s="6">
        <v>4325.05</v>
      </c>
      <c r="L240" s="6">
        <v>4325.05</v>
      </c>
      <c r="M240" s="6">
        <v>4325.05</v>
      </c>
      <c r="N240" s="6">
        <v>4325.05</v>
      </c>
      <c r="O240" s="6">
        <v>4325.05</v>
      </c>
      <c r="P240" s="6">
        <v>4342.25</v>
      </c>
      <c r="Q240" s="6">
        <v>9561.25</v>
      </c>
    </row>
    <row r="241" spans="1:17" x14ac:dyDescent="0.35">
      <c r="A241" s="7" t="s">
        <v>451</v>
      </c>
      <c r="B241" s="7" t="s">
        <v>452</v>
      </c>
      <c r="C241" s="3"/>
      <c r="D241" s="2"/>
      <c r="E241" s="4">
        <v>260372.25</v>
      </c>
      <c r="F241" s="5">
        <v>254084.81</v>
      </c>
      <c r="G241" s="6">
        <v>251091.22</v>
      </c>
      <c r="H241" s="6">
        <v>248895.3</v>
      </c>
      <c r="I241" s="6">
        <v>247607.43</v>
      </c>
      <c r="J241" s="6">
        <v>247476.6</v>
      </c>
      <c r="K241" s="6">
        <v>247024.38</v>
      </c>
      <c r="L241" s="6">
        <v>247256.45</v>
      </c>
      <c r="M241" s="6">
        <v>254281.41</v>
      </c>
      <c r="N241" s="6">
        <v>245779.1</v>
      </c>
      <c r="O241" s="6">
        <v>246206.38</v>
      </c>
      <c r="P241" s="6">
        <v>246216.57</v>
      </c>
      <c r="Q241" s="6">
        <v>245686.72</v>
      </c>
    </row>
    <row r="242" spans="1:17" x14ac:dyDescent="0.35">
      <c r="A242" s="7" t="s">
        <v>453</v>
      </c>
      <c r="B242" s="7" t="s">
        <v>454</v>
      </c>
      <c r="C242" s="3"/>
      <c r="D242" s="2"/>
      <c r="E242" s="4">
        <v>96180.2</v>
      </c>
      <c r="F242" s="5">
        <v>96180.2</v>
      </c>
      <c r="G242" s="6">
        <v>96180.2</v>
      </c>
      <c r="H242" s="6">
        <v>96180.2</v>
      </c>
      <c r="I242" s="6">
        <v>96180.2</v>
      </c>
      <c r="J242" s="6">
        <v>96180.2</v>
      </c>
      <c r="K242" s="6">
        <v>96180.2</v>
      </c>
      <c r="L242" s="6">
        <v>96180.2</v>
      </c>
      <c r="M242" s="6">
        <v>96180.2</v>
      </c>
      <c r="N242" s="6">
        <v>96180.2</v>
      </c>
      <c r="O242" s="6">
        <v>96180.2</v>
      </c>
      <c r="P242" s="6">
        <v>96180.2</v>
      </c>
      <c r="Q242" s="6">
        <v>96180.2</v>
      </c>
    </row>
    <row r="243" spans="1:17" x14ac:dyDescent="0.35">
      <c r="A243" s="7" t="s">
        <v>455</v>
      </c>
      <c r="B243" s="7" t="s">
        <v>456</v>
      </c>
      <c r="C243" s="3"/>
      <c r="D243" s="2"/>
      <c r="E243" s="4">
        <v>10444.950000000001</v>
      </c>
      <c r="F243" s="5">
        <v>106253.75</v>
      </c>
      <c r="G243" s="6">
        <v>106253.75</v>
      </c>
      <c r="H243" s="6">
        <v>106253.75</v>
      </c>
      <c r="I243" s="6">
        <v>106253.75</v>
      </c>
      <c r="J243" s="6">
        <v>106253.75</v>
      </c>
      <c r="K243" s="6">
        <v>106253.75</v>
      </c>
      <c r="L243" s="6">
        <v>106253.75</v>
      </c>
      <c r="M243" s="6">
        <v>106253.75</v>
      </c>
      <c r="N243" s="6">
        <v>106253.75</v>
      </c>
      <c r="O243" s="6">
        <v>106253.75</v>
      </c>
      <c r="P243" s="6">
        <v>106253.75</v>
      </c>
      <c r="Q243" s="6">
        <v>106253.75</v>
      </c>
    </row>
    <row r="244" spans="1:17" x14ac:dyDescent="0.35">
      <c r="A244" s="7" t="s">
        <v>457</v>
      </c>
      <c r="B244" s="7" t="s">
        <v>458</v>
      </c>
      <c r="C244" s="3"/>
      <c r="D244" s="2"/>
      <c r="E244" s="4">
        <v>306977.21000000002</v>
      </c>
      <c r="F244" s="5">
        <v>311245.38</v>
      </c>
      <c r="G244" s="6">
        <v>316797.5</v>
      </c>
      <c r="H244" s="6">
        <v>324233.63</v>
      </c>
      <c r="I244" s="6">
        <v>319442.32</v>
      </c>
      <c r="J244" s="6">
        <v>335542.90999999997</v>
      </c>
      <c r="K244" s="6">
        <v>333382.02</v>
      </c>
      <c r="L244" s="6">
        <v>342460.1</v>
      </c>
      <c r="M244" s="6">
        <v>340575.93</v>
      </c>
      <c r="N244" s="6">
        <v>337760.1</v>
      </c>
      <c r="O244" s="6">
        <v>347608.42</v>
      </c>
      <c r="P244" s="6">
        <v>347414.98</v>
      </c>
      <c r="Q244" s="6">
        <v>354197.38</v>
      </c>
    </row>
    <row r="245" spans="1:17" x14ac:dyDescent="0.35">
      <c r="A245" s="7" t="s">
        <v>459</v>
      </c>
      <c r="B245" s="7" t="s">
        <v>460</v>
      </c>
      <c r="C245" s="3"/>
      <c r="D245" s="2"/>
      <c r="E245" s="4">
        <v>10237.89</v>
      </c>
      <c r="F245" s="5">
        <v>150300.24</v>
      </c>
      <c r="G245" s="6">
        <v>150300.24</v>
      </c>
      <c r="H245" s="6">
        <v>150300.24</v>
      </c>
      <c r="I245" s="6">
        <v>150300.24</v>
      </c>
      <c r="J245" s="6">
        <v>150300.24</v>
      </c>
      <c r="K245" s="6">
        <v>150300.24</v>
      </c>
      <c r="L245" s="6">
        <v>150300.24</v>
      </c>
      <c r="M245" s="6">
        <v>150300.24</v>
      </c>
      <c r="N245" s="6">
        <v>150300.24</v>
      </c>
      <c r="O245" s="6">
        <v>150300.24</v>
      </c>
      <c r="P245" s="6">
        <v>150300.24</v>
      </c>
      <c r="Q245" s="6">
        <v>150300.24</v>
      </c>
    </row>
    <row r="246" spans="1:17" x14ac:dyDescent="0.35">
      <c r="A246" s="7" t="s">
        <v>461</v>
      </c>
      <c r="B246" s="7" t="s">
        <v>462</v>
      </c>
      <c r="C246" s="3"/>
      <c r="D246" s="2"/>
      <c r="E246" s="4">
        <v>4289.0600000000004</v>
      </c>
      <c r="F246" s="5">
        <v>774351.41</v>
      </c>
      <c r="G246" s="6">
        <v>774351.41</v>
      </c>
      <c r="H246" s="6">
        <v>774351.41</v>
      </c>
      <c r="I246" s="6">
        <v>774351.41</v>
      </c>
      <c r="J246" s="6">
        <v>774351.41</v>
      </c>
      <c r="K246" s="6">
        <v>774351.41</v>
      </c>
      <c r="L246" s="6">
        <v>774351.41</v>
      </c>
      <c r="M246" s="6">
        <v>774351.41</v>
      </c>
      <c r="N246" s="6">
        <v>774351.41</v>
      </c>
      <c r="O246" s="6">
        <v>474464.3</v>
      </c>
      <c r="P246" s="6">
        <v>474464.3</v>
      </c>
      <c r="Q246" s="6">
        <v>474464.3</v>
      </c>
    </row>
    <row r="247" spans="1:17" x14ac:dyDescent="0.35">
      <c r="A247" s="7"/>
      <c r="B247" s="7"/>
      <c r="C247" s="3"/>
      <c r="D247" s="2"/>
      <c r="E247" s="4"/>
      <c r="F247" s="5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1:17" x14ac:dyDescent="0.35">
      <c r="A248" s="7"/>
      <c r="B248" s="7"/>
      <c r="C248" s="3"/>
      <c r="D248" s="2"/>
      <c r="E248" s="4"/>
      <c r="F248" s="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1:17" x14ac:dyDescent="0.35">
      <c r="A249" s="7"/>
      <c r="B249" s="7"/>
      <c r="C249" s="3"/>
      <c r="D249" s="2"/>
      <c r="E249" s="4"/>
      <c r="F249" s="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1:17" x14ac:dyDescent="0.35">
      <c r="A250" s="7" t="s">
        <v>463</v>
      </c>
      <c r="B250" s="7" t="s">
        <v>790</v>
      </c>
      <c r="C250" s="3"/>
      <c r="D250" s="2"/>
      <c r="E250" s="4">
        <f>SUM(E251:E269)</f>
        <v>235421775.25999999</v>
      </c>
      <c r="F250" s="4">
        <f t="shared" ref="F250:Q250" si="13">SUM(F251:F269)</f>
        <v>25418613.02</v>
      </c>
      <c r="G250" s="4">
        <f t="shared" si="13"/>
        <v>1304122397.45</v>
      </c>
      <c r="H250" s="4">
        <f t="shared" si="13"/>
        <v>25081323.010000002</v>
      </c>
      <c r="I250" s="4">
        <f t="shared" si="13"/>
        <v>77869618.829999998</v>
      </c>
      <c r="J250" s="4">
        <f t="shared" si="13"/>
        <v>848502132.33999991</v>
      </c>
      <c r="K250" s="4">
        <f t="shared" si="13"/>
        <v>114739152.61</v>
      </c>
      <c r="L250" s="4">
        <f t="shared" si="13"/>
        <v>56055004.589999996</v>
      </c>
      <c r="M250" s="4">
        <f t="shared" si="13"/>
        <v>166788968.51000002</v>
      </c>
      <c r="N250" s="4">
        <f t="shared" si="13"/>
        <v>330637340.45999998</v>
      </c>
      <c r="O250" s="4">
        <f t="shared" si="13"/>
        <v>1267968351.29</v>
      </c>
      <c r="P250" s="4">
        <f t="shared" si="13"/>
        <v>68231978.670000002</v>
      </c>
      <c r="Q250" s="4">
        <f t="shared" si="13"/>
        <v>87990661.900000006</v>
      </c>
    </row>
    <row r="251" spans="1:17" x14ac:dyDescent="0.35">
      <c r="A251" s="7" t="s">
        <v>463</v>
      </c>
      <c r="B251" s="7" t="s">
        <v>464</v>
      </c>
      <c r="C251" s="3"/>
      <c r="D251" s="2"/>
      <c r="E251" s="4">
        <v>46138.41</v>
      </c>
      <c r="F251" s="5">
        <v>46138.41</v>
      </c>
      <c r="G251" s="6">
        <v>46138.41</v>
      </c>
      <c r="H251" s="6">
        <v>46138.41</v>
      </c>
      <c r="I251" s="6">
        <v>46138.41</v>
      </c>
      <c r="J251" s="6">
        <v>46138.41</v>
      </c>
      <c r="K251" s="6">
        <v>46138.41</v>
      </c>
      <c r="L251" s="6">
        <v>46138.41</v>
      </c>
      <c r="M251" s="6">
        <v>46138.41</v>
      </c>
      <c r="N251" s="6">
        <v>46138.41</v>
      </c>
      <c r="O251" s="6">
        <v>46138.41</v>
      </c>
      <c r="P251" s="6">
        <v>46138.41</v>
      </c>
      <c r="Q251" s="6">
        <v>46138.41</v>
      </c>
    </row>
    <row r="252" spans="1:17" x14ac:dyDescent="0.35">
      <c r="A252" s="7" t="s">
        <v>465</v>
      </c>
      <c r="B252" s="7" t="s">
        <v>466</v>
      </c>
      <c r="C252" s="3"/>
      <c r="D252" s="2"/>
      <c r="E252" s="4">
        <v>49775.519999999997</v>
      </c>
      <c r="F252" s="5">
        <v>49775.519999999997</v>
      </c>
      <c r="G252" s="6">
        <v>49775.519999999997</v>
      </c>
      <c r="H252" s="6">
        <v>49775.519999999997</v>
      </c>
      <c r="I252" s="6">
        <v>49775.519999999997</v>
      </c>
      <c r="J252" s="6">
        <v>49775.519999999997</v>
      </c>
      <c r="K252" s="6">
        <v>49775.519999999997</v>
      </c>
      <c r="L252" s="6">
        <v>49775.519999999997</v>
      </c>
      <c r="M252" s="6">
        <v>49775.519999999997</v>
      </c>
      <c r="N252" s="6">
        <v>49775.519999999997</v>
      </c>
      <c r="O252" s="6">
        <v>49775.519999999997</v>
      </c>
      <c r="P252" s="6">
        <v>49775.519999999997</v>
      </c>
      <c r="Q252" s="6">
        <v>49775.519999999997</v>
      </c>
    </row>
    <row r="253" spans="1:17" x14ac:dyDescent="0.35">
      <c r="A253" s="7" t="s">
        <v>467</v>
      </c>
      <c r="B253" s="7" t="s">
        <v>468</v>
      </c>
      <c r="C253" s="3"/>
      <c r="D253" s="2"/>
      <c r="E253" s="4">
        <v>563949.93000000005</v>
      </c>
      <c r="F253" s="5">
        <v>563949.93000000005</v>
      </c>
      <c r="G253" s="6">
        <v>563949.93000000005</v>
      </c>
      <c r="H253" s="6">
        <v>563949.93000000005</v>
      </c>
      <c r="I253" s="6">
        <v>563949.93000000005</v>
      </c>
      <c r="J253" s="6">
        <v>563949.93000000005</v>
      </c>
      <c r="K253" s="6">
        <v>563949.93000000005</v>
      </c>
      <c r="L253" s="6">
        <v>563949.93000000005</v>
      </c>
      <c r="M253" s="6">
        <v>563949.93000000005</v>
      </c>
      <c r="N253" s="6">
        <v>563949.93000000005</v>
      </c>
      <c r="O253" s="6">
        <v>563949.93000000005</v>
      </c>
      <c r="P253" s="6">
        <v>563949.93000000005</v>
      </c>
      <c r="Q253" s="6">
        <v>563949.93000000005</v>
      </c>
    </row>
    <row r="254" spans="1:17" x14ac:dyDescent="0.35">
      <c r="A254" s="7" t="s">
        <v>469</v>
      </c>
      <c r="B254" s="7" t="s">
        <v>470</v>
      </c>
      <c r="C254" s="3"/>
      <c r="D254" s="2"/>
      <c r="E254" s="4">
        <v>6585.5</v>
      </c>
      <c r="F254" s="5">
        <v>6585.5</v>
      </c>
      <c r="G254" s="6">
        <v>6585.5</v>
      </c>
      <c r="H254" s="6">
        <v>6585.5</v>
      </c>
      <c r="I254" s="6">
        <v>6585.5</v>
      </c>
      <c r="J254" s="6">
        <v>6585.5</v>
      </c>
      <c r="K254" s="6">
        <v>6585.5</v>
      </c>
      <c r="L254" s="6">
        <v>6585.5</v>
      </c>
      <c r="M254" s="6">
        <v>6585.5</v>
      </c>
      <c r="N254" s="6">
        <v>6585.5</v>
      </c>
      <c r="O254" s="6">
        <v>6585.5</v>
      </c>
      <c r="P254" s="6">
        <v>6585.5</v>
      </c>
      <c r="Q254" s="6">
        <v>6585.5</v>
      </c>
    </row>
    <row r="255" spans="1:17" x14ac:dyDescent="0.35">
      <c r="A255" s="7" t="s">
        <v>471</v>
      </c>
      <c r="B255" s="7" t="s">
        <v>472</v>
      </c>
      <c r="C255" s="3"/>
      <c r="D255" s="2"/>
      <c r="E255" s="4">
        <v>20503.009999999998</v>
      </c>
      <c r="F255" s="5">
        <v>20503.009999999998</v>
      </c>
      <c r="G255" s="6">
        <v>20503.009999999998</v>
      </c>
      <c r="H255" s="6">
        <v>20503.009999999998</v>
      </c>
      <c r="I255" s="6">
        <v>20503.009999999998</v>
      </c>
      <c r="J255" s="6">
        <v>20503.009999999998</v>
      </c>
      <c r="K255" s="6">
        <v>20503.009999999998</v>
      </c>
      <c r="L255" s="6">
        <v>20503.009999999998</v>
      </c>
      <c r="M255" s="6">
        <v>20503.009999999998</v>
      </c>
      <c r="N255" s="6">
        <v>20503.009999999998</v>
      </c>
      <c r="O255" s="6">
        <v>20503.009999999998</v>
      </c>
      <c r="P255" s="6">
        <v>20503.009999999998</v>
      </c>
      <c r="Q255" s="6">
        <v>20503.009999999998</v>
      </c>
    </row>
    <row r="256" spans="1:17" x14ac:dyDescent="0.35">
      <c r="A256" s="7" t="s">
        <v>473</v>
      </c>
      <c r="B256" s="7" t="s">
        <v>474</v>
      </c>
      <c r="C256" s="3"/>
      <c r="D256" s="2"/>
      <c r="E256" s="4">
        <v>26923.25</v>
      </c>
      <c r="F256" s="5">
        <v>26923.25</v>
      </c>
      <c r="G256" s="6">
        <v>26923.25</v>
      </c>
      <c r="H256" s="6">
        <v>26923.25</v>
      </c>
      <c r="I256" s="6">
        <v>26923.25</v>
      </c>
      <c r="J256" s="6">
        <v>26923.25</v>
      </c>
      <c r="K256" s="6">
        <v>26923.25</v>
      </c>
      <c r="L256" s="6">
        <v>26923.25</v>
      </c>
      <c r="M256" s="6">
        <v>26923.25</v>
      </c>
      <c r="N256" s="6">
        <v>26923.25</v>
      </c>
      <c r="O256" s="6">
        <v>26923.25</v>
      </c>
      <c r="P256" s="6">
        <v>26923.25</v>
      </c>
      <c r="Q256" s="6">
        <v>26923.25</v>
      </c>
    </row>
    <row r="257" spans="1:17" x14ac:dyDescent="0.35">
      <c r="A257" s="7" t="s">
        <v>475</v>
      </c>
      <c r="B257" s="7" t="s">
        <v>476</v>
      </c>
      <c r="C257" s="3"/>
      <c r="D257" s="2"/>
      <c r="E257" s="4">
        <v>1916.62</v>
      </c>
      <c r="F257" s="5">
        <v>5417726.9199999999</v>
      </c>
      <c r="G257" s="6">
        <v>5417726.9199999999</v>
      </c>
      <c r="H257" s="6">
        <v>5417726.9199999999</v>
      </c>
      <c r="I257" s="6">
        <v>5417726.9199999999</v>
      </c>
      <c r="J257" s="6">
        <v>5417726.9199999999</v>
      </c>
      <c r="K257" s="6">
        <v>5417726.9199999999</v>
      </c>
      <c r="L257" s="6">
        <v>5417748.4199999999</v>
      </c>
      <c r="M257" s="6">
        <v>5417748.4199999999</v>
      </c>
      <c r="N257" s="6">
        <v>3931830.42</v>
      </c>
      <c r="O257" s="6">
        <v>3931830.42</v>
      </c>
      <c r="P257" s="6">
        <v>3931830.42</v>
      </c>
      <c r="Q257" s="6">
        <v>3882888.42</v>
      </c>
    </row>
    <row r="258" spans="1:17" x14ac:dyDescent="0.35">
      <c r="A258" s="7" t="s">
        <v>477</v>
      </c>
      <c r="B258" s="7" t="s">
        <v>478</v>
      </c>
      <c r="C258" s="3"/>
      <c r="D258" s="2"/>
      <c r="E258" s="4">
        <v>8738.43</v>
      </c>
      <c r="F258" s="5">
        <v>419821.01</v>
      </c>
      <c r="G258" s="6">
        <v>419821.01</v>
      </c>
      <c r="H258" s="6">
        <v>419821.01</v>
      </c>
      <c r="I258" s="6">
        <v>419821.01</v>
      </c>
      <c r="J258" s="6">
        <v>419821.01</v>
      </c>
      <c r="K258" s="6">
        <v>419821.01</v>
      </c>
      <c r="L258" s="6">
        <v>60021.01</v>
      </c>
      <c r="M258" s="6">
        <v>60021.01</v>
      </c>
      <c r="N258" s="6">
        <v>60021.01</v>
      </c>
      <c r="O258" s="6">
        <v>60021.01</v>
      </c>
      <c r="P258" s="6">
        <v>60021.01</v>
      </c>
      <c r="Q258" s="6">
        <v>60021.01</v>
      </c>
    </row>
    <row r="259" spans="1:17" x14ac:dyDescent="0.35">
      <c r="A259" s="7" t="s">
        <v>479</v>
      </c>
      <c r="B259" s="7" t="s">
        <v>480</v>
      </c>
      <c r="C259" s="3"/>
      <c r="D259" s="2"/>
      <c r="E259" s="4">
        <v>6173.02</v>
      </c>
      <c r="F259" s="5">
        <v>956226.77</v>
      </c>
      <c r="G259" s="6">
        <v>956226.77</v>
      </c>
      <c r="H259" s="6">
        <v>956226.77</v>
      </c>
      <c r="I259" s="6">
        <v>956226.77</v>
      </c>
      <c r="J259" s="6">
        <v>956226.77</v>
      </c>
      <c r="K259" s="6">
        <v>956226.77</v>
      </c>
      <c r="L259" s="6">
        <v>956226.77</v>
      </c>
      <c r="M259" s="6">
        <v>956226.77</v>
      </c>
      <c r="N259" s="6">
        <v>956226.77</v>
      </c>
      <c r="O259" s="6">
        <v>956226.77</v>
      </c>
      <c r="P259" s="6">
        <v>956226.77</v>
      </c>
      <c r="Q259" s="6">
        <v>956226.77</v>
      </c>
    </row>
    <row r="260" spans="1:17" x14ac:dyDescent="0.35">
      <c r="A260" s="7" t="s">
        <v>481</v>
      </c>
      <c r="B260" s="7" t="s">
        <v>482</v>
      </c>
      <c r="C260" s="3"/>
      <c r="D260" s="2"/>
      <c r="E260" s="4">
        <v>2076336.58</v>
      </c>
      <c r="F260" s="5">
        <v>7858443.1500000004</v>
      </c>
      <c r="G260" s="6">
        <v>11576106.9</v>
      </c>
      <c r="H260" s="6">
        <v>6552211.8899999997</v>
      </c>
      <c r="I260" s="6">
        <v>7091188.2999999998</v>
      </c>
      <c r="J260" s="6">
        <v>10672237.43</v>
      </c>
      <c r="K260" s="6">
        <v>3920554.41</v>
      </c>
      <c r="L260" s="6">
        <v>8949660.8800000008</v>
      </c>
      <c r="M260" s="6">
        <v>16594179.43</v>
      </c>
      <c r="N260" s="6">
        <v>112855248.93000001</v>
      </c>
      <c r="O260" s="6">
        <v>8943247.3499999996</v>
      </c>
      <c r="P260" s="6">
        <v>8905686.0500000007</v>
      </c>
      <c r="Q260" s="6">
        <v>7865783.5199999996</v>
      </c>
    </row>
    <row r="261" spans="1:17" x14ac:dyDescent="0.35">
      <c r="A261" s="7" t="s">
        <v>483</v>
      </c>
      <c r="B261" s="7" t="s">
        <v>484</v>
      </c>
      <c r="C261" s="3"/>
      <c r="D261" s="2"/>
      <c r="E261" s="4">
        <v>2093593.23</v>
      </c>
      <c r="F261" s="5">
        <v>659071.59</v>
      </c>
      <c r="G261" s="6">
        <v>651306.51</v>
      </c>
      <c r="H261" s="6">
        <v>1785534.35</v>
      </c>
      <c r="I261" s="6">
        <v>2975193.88</v>
      </c>
      <c r="J261" s="6">
        <v>2973621.8</v>
      </c>
      <c r="K261" s="6">
        <v>2148498.69</v>
      </c>
      <c r="L261" s="6">
        <v>2506671.8199999998</v>
      </c>
      <c r="M261" s="6">
        <v>25489504.870000001</v>
      </c>
      <c r="N261" s="6">
        <v>4448506.26</v>
      </c>
      <c r="O261" s="6">
        <v>4456239.91</v>
      </c>
      <c r="P261" s="6">
        <v>8311317.1600000001</v>
      </c>
      <c r="Q261" s="6">
        <v>30149730.899999999</v>
      </c>
    </row>
    <row r="262" spans="1:17" x14ac:dyDescent="0.35">
      <c r="A262" s="7" t="s">
        <v>485</v>
      </c>
      <c r="B262" s="7" t="s">
        <v>486</v>
      </c>
      <c r="C262" s="3"/>
      <c r="D262" s="2"/>
      <c r="E262" s="4">
        <v>8573941.6600000001</v>
      </c>
      <c r="F262" s="5">
        <v>7574115.6600000001</v>
      </c>
      <c r="G262" s="6">
        <v>7574115.6600000001</v>
      </c>
      <c r="H262" s="6">
        <v>7474115.6600000001</v>
      </c>
      <c r="I262" s="6">
        <v>2474173.66</v>
      </c>
      <c r="J262" s="6">
        <v>2419239.66</v>
      </c>
      <c r="K262" s="6">
        <v>37406930.420000002</v>
      </c>
      <c r="L262" s="6">
        <v>37406938.420000002</v>
      </c>
      <c r="M262" s="6">
        <v>117493016.18000001</v>
      </c>
      <c r="N262" s="6">
        <v>207589883.94</v>
      </c>
      <c r="O262" s="6">
        <v>3808744.46</v>
      </c>
      <c r="P262" s="6">
        <v>3808764.46</v>
      </c>
      <c r="Q262" s="6">
        <v>2908976.46</v>
      </c>
    </row>
    <row r="263" spans="1:17" x14ac:dyDescent="0.35">
      <c r="A263" s="7" t="s">
        <v>487</v>
      </c>
      <c r="B263" s="7" t="s">
        <v>488</v>
      </c>
      <c r="C263" s="3"/>
      <c r="D263" s="2"/>
      <c r="E263" s="4">
        <v>41550</v>
      </c>
      <c r="F263" s="5">
        <v>41550</v>
      </c>
      <c r="G263" s="6">
        <v>41550</v>
      </c>
      <c r="H263" s="6">
        <v>41550</v>
      </c>
      <c r="I263" s="6">
        <v>41550</v>
      </c>
      <c r="J263" s="6">
        <v>41550</v>
      </c>
      <c r="K263" s="6">
        <v>41550</v>
      </c>
      <c r="L263" s="6">
        <v>41550</v>
      </c>
      <c r="M263" s="6">
        <v>41550</v>
      </c>
      <c r="N263" s="6">
        <v>41550</v>
      </c>
      <c r="O263" s="6">
        <v>41550</v>
      </c>
      <c r="P263" s="6">
        <v>41550</v>
      </c>
      <c r="Q263" s="6">
        <v>41550</v>
      </c>
    </row>
    <row r="264" spans="1:17" x14ac:dyDescent="0.35">
      <c r="A264" s="7" t="s">
        <v>489</v>
      </c>
      <c r="B264" s="7" t="s">
        <v>490</v>
      </c>
      <c r="C264" s="3"/>
      <c r="D264" s="2"/>
      <c r="E264" s="4">
        <v>1950</v>
      </c>
      <c r="F264" s="5">
        <v>1950</v>
      </c>
      <c r="G264" s="6">
        <v>1950</v>
      </c>
      <c r="H264" s="6">
        <v>1950</v>
      </c>
      <c r="I264" s="6">
        <v>1950</v>
      </c>
      <c r="J264" s="6">
        <v>1950</v>
      </c>
      <c r="K264" s="6">
        <v>1950</v>
      </c>
      <c r="L264" s="6">
        <v>1950</v>
      </c>
      <c r="M264" s="6">
        <v>1950</v>
      </c>
      <c r="N264" s="6">
        <v>20000</v>
      </c>
      <c r="O264" s="6">
        <v>20000</v>
      </c>
      <c r="P264" s="6">
        <v>0</v>
      </c>
      <c r="Q264" s="6">
        <v>0</v>
      </c>
    </row>
    <row r="265" spans="1:17" x14ac:dyDescent="0.35">
      <c r="A265" s="7" t="s">
        <v>491</v>
      </c>
      <c r="B265" s="7" t="s">
        <v>492</v>
      </c>
      <c r="C265" s="3"/>
      <c r="D265" s="2"/>
      <c r="E265" s="4">
        <v>2267.4899999999998</v>
      </c>
      <c r="F265" s="5">
        <v>57766.16</v>
      </c>
      <c r="G265" s="6">
        <v>1275051749.76</v>
      </c>
      <c r="H265" s="6">
        <v>414.26</v>
      </c>
      <c r="I265" s="6">
        <v>353.84</v>
      </c>
      <c r="J265" s="6">
        <v>353.65</v>
      </c>
      <c r="K265" s="6">
        <v>63703945.350000001</v>
      </c>
      <c r="L265" s="6">
        <v>361.65</v>
      </c>
      <c r="M265" s="6">
        <v>20896.21</v>
      </c>
      <c r="N265" s="6">
        <v>20197.509999999998</v>
      </c>
      <c r="O265" s="6">
        <v>1245036615.75</v>
      </c>
      <c r="P265" s="6">
        <v>41502707.18</v>
      </c>
      <c r="Q265" s="6">
        <v>41411609.200000003</v>
      </c>
    </row>
    <row r="266" spans="1:17" x14ac:dyDescent="0.35">
      <c r="A266" s="7" t="s">
        <v>493</v>
      </c>
      <c r="B266" s="7" t="s">
        <v>494</v>
      </c>
      <c r="C266" s="3"/>
      <c r="D266" s="2"/>
      <c r="E266" s="4">
        <v>8509.67</v>
      </c>
      <c r="F266" s="5">
        <v>8304.18</v>
      </c>
      <c r="G266" s="6">
        <v>8206.34</v>
      </c>
      <c r="H266" s="6">
        <v>8134.57</v>
      </c>
      <c r="I266" s="6">
        <v>8092.48</v>
      </c>
      <c r="J266" s="6">
        <v>8088.2</v>
      </c>
      <c r="K266" s="6">
        <v>8073.42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</row>
    <row r="267" spans="1:17" x14ac:dyDescent="0.35">
      <c r="A267" s="7" t="s">
        <v>495</v>
      </c>
      <c r="B267" s="7" t="s">
        <v>496</v>
      </c>
      <c r="C267" s="3"/>
      <c r="D267" s="2"/>
      <c r="E267" s="4">
        <v>1709842.47</v>
      </c>
      <c r="F267" s="5">
        <v>1709761.96</v>
      </c>
      <c r="G267" s="6">
        <v>1709761.96</v>
      </c>
      <c r="H267" s="6">
        <v>1709761.96</v>
      </c>
      <c r="I267" s="6">
        <v>57769466.350000001</v>
      </c>
      <c r="J267" s="6">
        <v>824877441.27999997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</row>
    <row r="268" spans="1:17" x14ac:dyDescent="0.35">
      <c r="A268" s="7" t="s">
        <v>497</v>
      </c>
      <c r="B268" s="7" t="s">
        <v>498</v>
      </c>
      <c r="C268" s="3"/>
      <c r="D268" s="2"/>
      <c r="E268" s="4">
        <v>218869859.84</v>
      </c>
      <c r="F268" s="5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</row>
    <row r="269" spans="1:17" x14ac:dyDescent="0.35">
      <c r="A269" s="7" t="s">
        <v>499</v>
      </c>
      <c r="B269" s="7" t="s">
        <v>500</v>
      </c>
      <c r="C269" s="2"/>
      <c r="D269" s="3"/>
      <c r="E269" s="4">
        <v>1313220.6299999999</v>
      </c>
      <c r="F269" s="5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</row>
    <row r="270" spans="1:17" x14ac:dyDescent="0.35">
      <c r="A270" s="7"/>
      <c r="B270" s="7"/>
      <c r="C270" s="2"/>
      <c r="D270" s="3"/>
      <c r="E270" s="4"/>
      <c r="F270" s="5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1:17" x14ac:dyDescent="0.35">
      <c r="A271" s="7"/>
      <c r="B271" s="7"/>
      <c r="C271" s="2"/>
      <c r="D271" s="3"/>
      <c r="E271" s="4"/>
      <c r="F271" s="5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 x14ac:dyDescent="0.35">
      <c r="A272" s="7"/>
      <c r="B272" s="7"/>
      <c r="C272" s="2"/>
      <c r="D272" s="3"/>
      <c r="E272" s="4"/>
      <c r="F272" s="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7" x14ac:dyDescent="0.35">
      <c r="A273" s="7" t="s">
        <v>523</v>
      </c>
      <c r="B273" s="7" t="s">
        <v>524</v>
      </c>
      <c r="C273" s="2"/>
      <c r="D273" s="3"/>
      <c r="E273" s="4">
        <v>0</v>
      </c>
      <c r="F273" s="5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</row>
    <row r="274" spans="1:17" x14ac:dyDescent="0.35">
      <c r="A274" s="7" t="s">
        <v>525</v>
      </c>
      <c r="B274" s="7" t="s">
        <v>526</v>
      </c>
      <c r="C274" s="2"/>
      <c r="D274" s="3"/>
      <c r="E274" s="4">
        <v>101945401.73</v>
      </c>
      <c r="F274" s="5">
        <v>102557160.33</v>
      </c>
      <c r="G274" s="6">
        <v>126645835.59</v>
      </c>
      <c r="H274" s="6">
        <v>94440491.010000005</v>
      </c>
      <c r="I274" s="6">
        <v>97776606.75</v>
      </c>
      <c r="J274" s="6">
        <v>62746389.159999996</v>
      </c>
      <c r="K274" s="6">
        <v>55975879.899999999</v>
      </c>
      <c r="L274" s="6">
        <v>51913870.649999999</v>
      </c>
      <c r="M274" s="6">
        <v>52959694.729999997</v>
      </c>
      <c r="N274" s="6">
        <v>54640102.149999999</v>
      </c>
      <c r="O274" s="6">
        <v>40507676.219999999</v>
      </c>
      <c r="P274" s="6">
        <v>36462166.960000001</v>
      </c>
      <c r="Q274" s="6">
        <v>34364657.700000003</v>
      </c>
    </row>
    <row r="275" spans="1:17" x14ac:dyDescent="0.35">
      <c r="A275" s="7" t="s">
        <v>565</v>
      </c>
      <c r="B275" s="7" t="s">
        <v>566</v>
      </c>
      <c r="C275" s="8"/>
      <c r="D275" s="3"/>
      <c r="E275" s="4">
        <v>208710558.67000002</v>
      </c>
      <c r="F275" s="5">
        <v>177442973.99000001</v>
      </c>
      <c r="G275" s="6">
        <v>178738625.37</v>
      </c>
      <c r="H275" s="6">
        <v>115960034.81</v>
      </c>
      <c r="I275" s="6">
        <v>120646871.56</v>
      </c>
      <c r="J275" s="6">
        <v>96390809.650000006</v>
      </c>
      <c r="K275" s="6">
        <v>47873033.609999999</v>
      </c>
      <c r="L275" s="6">
        <v>63062074.200000003</v>
      </c>
      <c r="M275" s="6">
        <v>61259006.609999999</v>
      </c>
      <c r="N275" s="6">
        <v>67526499.829999998</v>
      </c>
      <c r="O275" s="6">
        <v>53922751.789999999</v>
      </c>
      <c r="P275" s="6">
        <v>42829572.960000001</v>
      </c>
      <c r="Q275" s="6">
        <v>23937592.640000001</v>
      </c>
    </row>
    <row r="276" spans="1:17" x14ac:dyDescent="0.35">
      <c r="A276" s="7" t="s">
        <v>567</v>
      </c>
      <c r="B276" s="7" t="s">
        <v>568</v>
      </c>
      <c r="C276" s="2"/>
      <c r="D276" s="3"/>
      <c r="E276" s="4">
        <v>18556010.359999999</v>
      </c>
      <c r="F276" s="5">
        <v>8139041.79</v>
      </c>
      <c r="G276" s="6">
        <v>11970727.609999999</v>
      </c>
      <c r="H276" s="6">
        <v>13439213.43</v>
      </c>
      <c r="I276" s="6">
        <v>29273949.780000001</v>
      </c>
      <c r="J276" s="6">
        <v>35958698.25</v>
      </c>
      <c r="K276" s="6">
        <v>38968730.049999997</v>
      </c>
      <c r="L276" s="6">
        <v>38064102.549999997</v>
      </c>
      <c r="M276" s="6">
        <v>8306719.4500000002</v>
      </c>
      <c r="N276" s="6">
        <v>9798480.6600000001</v>
      </c>
      <c r="O276" s="6">
        <v>46146102.030000001</v>
      </c>
      <c r="P276" s="6">
        <v>11578052.779999999</v>
      </c>
      <c r="Q276" s="6">
        <v>12963528.890000001</v>
      </c>
    </row>
    <row r="277" spans="1:17" x14ac:dyDescent="0.35">
      <c r="A277" s="7" t="s">
        <v>569</v>
      </c>
      <c r="B277" s="7" t="s">
        <v>570</v>
      </c>
      <c r="C277" s="2"/>
      <c r="D277" s="3"/>
      <c r="E277" s="4">
        <v>120547.95</v>
      </c>
      <c r="F277" s="5">
        <v>120547.95</v>
      </c>
      <c r="G277" s="6">
        <v>120547.95</v>
      </c>
      <c r="H277" s="6">
        <v>120547.95</v>
      </c>
      <c r="I277" s="6">
        <v>120547.95</v>
      </c>
      <c r="J277" s="6">
        <v>120547.95</v>
      </c>
      <c r="K277" s="6">
        <v>120547.95</v>
      </c>
      <c r="L277" s="6">
        <v>120547.95</v>
      </c>
      <c r="M277" s="6">
        <v>120547.95</v>
      </c>
      <c r="N277" s="6">
        <v>120547.95</v>
      </c>
      <c r="O277" s="6">
        <v>120547.95</v>
      </c>
      <c r="P277" s="6">
        <v>120547.95</v>
      </c>
      <c r="Q277" s="6">
        <v>120547.95</v>
      </c>
    </row>
    <row r="278" spans="1:17" x14ac:dyDescent="0.35">
      <c r="A278" s="7"/>
      <c r="B278" s="7"/>
      <c r="C278" s="2"/>
      <c r="D278" s="3"/>
      <c r="E278" s="4"/>
      <c r="F278" s="5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1:17" x14ac:dyDescent="0.35">
      <c r="A279" s="7"/>
      <c r="B279" s="7"/>
      <c r="C279" s="2"/>
      <c r="D279" s="3"/>
      <c r="E279" s="4"/>
      <c r="F279" s="5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1:17" x14ac:dyDescent="0.35">
      <c r="A280" s="7"/>
      <c r="B280" s="7"/>
      <c r="C280" s="2"/>
      <c r="D280" s="3"/>
      <c r="E280" s="4">
        <f>SUM(E281:E296)</f>
        <v>19405234041.160004</v>
      </c>
      <c r="F280" s="4">
        <f t="shared" ref="F280:Q280" si="14">SUM(F281:F296)</f>
        <v>23627252502.540005</v>
      </c>
      <c r="G280" s="4">
        <f t="shared" si="14"/>
        <v>22281110649.550007</v>
      </c>
      <c r="H280" s="4">
        <f t="shared" si="14"/>
        <v>25320906556.260006</v>
      </c>
      <c r="I280" s="4">
        <f t="shared" si="14"/>
        <v>25106065131.119999</v>
      </c>
      <c r="J280" s="4">
        <f t="shared" si="14"/>
        <v>23960266249.92001</v>
      </c>
      <c r="K280" s="4">
        <f t="shared" si="14"/>
        <v>20780617922.550003</v>
      </c>
      <c r="L280" s="4">
        <f t="shared" si="14"/>
        <v>19035687992.920002</v>
      </c>
      <c r="M280" s="4">
        <f t="shared" si="14"/>
        <v>18147016484.350002</v>
      </c>
      <c r="N280" s="4">
        <f t="shared" si="14"/>
        <v>19654961082.07</v>
      </c>
      <c r="O280" s="4">
        <f t="shared" si="14"/>
        <v>8760024502.710001</v>
      </c>
      <c r="P280" s="4">
        <f t="shared" si="14"/>
        <v>9621324778.8300018</v>
      </c>
      <c r="Q280" s="4">
        <f t="shared" si="14"/>
        <v>7714479017.210001</v>
      </c>
    </row>
    <row r="281" spans="1:17" x14ac:dyDescent="0.35">
      <c r="A281" s="7" t="s">
        <v>533</v>
      </c>
      <c r="B281" s="7" t="s">
        <v>534</v>
      </c>
      <c r="C281" s="2"/>
      <c r="D281" s="3"/>
      <c r="E281" s="4">
        <v>18331975669.029999</v>
      </c>
      <c r="F281" s="5">
        <v>21687180252.130001</v>
      </c>
      <c r="G281" s="6">
        <v>20112068785.869999</v>
      </c>
      <c r="H281" s="6">
        <v>22894261519.369999</v>
      </c>
      <c r="I281" s="6">
        <v>22466700430.57</v>
      </c>
      <c r="J281" s="6">
        <v>21382894828.380001</v>
      </c>
      <c r="K281" s="6">
        <v>18468561088.07</v>
      </c>
      <c r="L281" s="6">
        <v>16931114655.030001</v>
      </c>
      <c r="M281" s="6">
        <v>16679056065.65</v>
      </c>
      <c r="N281" s="6">
        <v>17348578852.16</v>
      </c>
      <c r="O281" s="6">
        <v>6479135838.6099997</v>
      </c>
      <c r="P281" s="6">
        <v>7296601872.96</v>
      </c>
      <c r="Q281" s="6">
        <v>6303133302.1800003</v>
      </c>
    </row>
    <row r="282" spans="1:17" x14ac:dyDescent="0.35">
      <c r="A282" s="7" t="s">
        <v>527</v>
      </c>
      <c r="B282" s="7" t="s">
        <v>528</v>
      </c>
      <c r="C282" s="2"/>
      <c r="D282" s="3"/>
      <c r="E282" s="4">
        <v>103092882.23999999</v>
      </c>
      <c r="F282" s="5">
        <v>158847553.53999999</v>
      </c>
      <c r="G282" s="6">
        <v>93949751.540000007</v>
      </c>
      <c r="H282" s="6">
        <v>105078142.54000001</v>
      </c>
      <c r="I282" s="6">
        <v>119396715</v>
      </c>
      <c r="J282" s="6">
        <v>103590830</v>
      </c>
      <c r="K282" s="6">
        <v>76216405</v>
      </c>
      <c r="L282" s="6">
        <v>28121415</v>
      </c>
      <c r="M282" s="6">
        <v>19250600</v>
      </c>
      <c r="N282" s="6">
        <v>0</v>
      </c>
      <c r="O282" s="6">
        <v>0</v>
      </c>
      <c r="P282" s="6">
        <v>0</v>
      </c>
      <c r="Q282" s="6">
        <v>910888.89</v>
      </c>
    </row>
    <row r="283" spans="1:17" x14ac:dyDescent="0.35">
      <c r="A283" s="7" t="s">
        <v>317</v>
      </c>
      <c r="B283" s="7" t="s">
        <v>318</v>
      </c>
      <c r="C283" s="3"/>
      <c r="D283" s="2"/>
      <c r="E283" s="4">
        <v>-1580813244.23</v>
      </c>
      <c r="F283" s="5">
        <v>-886543458.61000001</v>
      </c>
      <c r="G283" s="6">
        <v>-576212166.75999999</v>
      </c>
      <c r="H283" s="6">
        <v>-348344519.25</v>
      </c>
      <c r="I283" s="6">
        <v>-214115414.43000001</v>
      </c>
      <c r="J283" s="6">
        <v>-201862183.52000001</v>
      </c>
      <c r="K283" s="6">
        <v>-153886268.66999999</v>
      </c>
      <c r="L283" s="6">
        <v>-176257087.74000001</v>
      </c>
      <c r="M283" s="6">
        <v>-808997231.87</v>
      </c>
      <c r="N283" s="6">
        <v>-33859832.490000002</v>
      </c>
      <c r="O283" s="6">
        <v>-72248293.129999995</v>
      </c>
      <c r="P283" s="6">
        <v>-31643092.359999999</v>
      </c>
      <c r="Q283" s="6">
        <v>-806066811.64999998</v>
      </c>
    </row>
    <row r="284" spans="1:17" x14ac:dyDescent="0.35">
      <c r="A284" s="7" t="s">
        <v>325</v>
      </c>
      <c r="B284" s="7" t="s">
        <v>326</v>
      </c>
      <c r="C284" s="3"/>
      <c r="D284" s="2"/>
      <c r="E284" s="4">
        <v>288218923.64999998</v>
      </c>
      <c r="F284" s="5">
        <v>256194598.80000001</v>
      </c>
      <c r="G284" s="6">
        <v>224170273.94999999</v>
      </c>
      <c r="H284" s="6">
        <v>192145949.09999999</v>
      </c>
      <c r="I284" s="6">
        <v>160121624.25</v>
      </c>
      <c r="J284" s="6">
        <v>128097299.40000001</v>
      </c>
      <c r="K284" s="6">
        <v>96072974.549999997</v>
      </c>
      <c r="L284" s="6">
        <v>64048649.700000003</v>
      </c>
      <c r="M284" s="6">
        <v>32024324.850000001</v>
      </c>
      <c r="N284" s="6">
        <v>0</v>
      </c>
      <c r="O284" s="6">
        <v>0</v>
      </c>
      <c r="P284" s="6">
        <v>0</v>
      </c>
      <c r="Q284" s="6">
        <v>142378497</v>
      </c>
    </row>
    <row r="285" spans="1:17" x14ac:dyDescent="0.35">
      <c r="A285" s="7" t="s">
        <v>327</v>
      </c>
      <c r="B285" s="7" t="s">
        <v>328</v>
      </c>
      <c r="C285" s="2"/>
      <c r="D285" s="3"/>
      <c r="E285" s="4">
        <v>-1246385799.3199999</v>
      </c>
      <c r="F285" s="5">
        <v>-1000604109.42</v>
      </c>
      <c r="G285" s="4">
        <v>-813563311.41999996</v>
      </c>
      <c r="H285" s="4">
        <v>-628250603.41999996</v>
      </c>
      <c r="I285" s="4">
        <v>-449315200.42000002</v>
      </c>
      <c r="J285" s="4">
        <v>-264994431.41999999</v>
      </c>
      <c r="K285" s="4">
        <v>-91937617</v>
      </c>
      <c r="L285" s="4">
        <v>-22106103</v>
      </c>
      <c r="M285" s="4">
        <v>0</v>
      </c>
      <c r="N285" s="4">
        <v>0</v>
      </c>
      <c r="O285" s="4">
        <v>0</v>
      </c>
      <c r="P285" s="4">
        <v>0</v>
      </c>
      <c r="Q285" s="6">
        <v>-288218923.61000001</v>
      </c>
    </row>
    <row r="286" spans="1:17" x14ac:dyDescent="0.35">
      <c r="A286" s="7" t="s">
        <v>535</v>
      </c>
      <c r="B286" s="7" t="s">
        <v>536</v>
      </c>
      <c r="C286" s="2"/>
      <c r="D286" s="3"/>
      <c r="E286" s="4">
        <v>0</v>
      </c>
      <c r="F286" s="5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</row>
    <row r="287" spans="1:17" x14ac:dyDescent="0.35">
      <c r="A287" s="7" t="s">
        <v>503</v>
      </c>
      <c r="B287" s="7" t="s">
        <v>504</v>
      </c>
      <c r="C287" s="2"/>
      <c r="D287" s="3"/>
      <c r="E287" s="4">
        <v>-253401536.62</v>
      </c>
      <c r="F287" s="5">
        <v>-111312729.73999999</v>
      </c>
      <c r="G287" s="6">
        <v>-50533600</v>
      </c>
      <c r="H287" s="6">
        <v>-50533600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</row>
    <row r="288" spans="1:17" x14ac:dyDescent="0.35">
      <c r="A288" s="7" t="s">
        <v>505</v>
      </c>
      <c r="B288" s="7" t="s">
        <v>506</v>
      </c>
      <c r="C288" s="2"/>
      <c r="D288" s="3"/>
      <c r="E288" s="4">
        <v>1246385799.28</v>
      </c>
      <c r="F288" s="5">
        <v>1032628434.23</v>
      </c>
      <c r="G288" s="6">
        <v>877611961.08000004</v>
      </c>
      <c r="H288" s="6">
        <v>724323577.92999995</v>
      </c>
      <c r="I288" s="6">
        <v>577412499.77999997</v>
      </c>
      <c r="J288" s="6">
        <v>425116055.63</v>
      </c>
      <c r="K288" s="6">
        <v>284083566.06</v>
      </c>
      <c r="L288" s="6">
        <v>246276376.91</v>
      </c>
      <c r="M288" s="6">
        <v>256194598.75999999</v>
      </c>
      <c r="N288" s="6">
        <v>288218923.61000001</v>
      </c>
      <c r="O288" s="6">
        <v>288218923.61000001</v>
      </c>
      <c r="P288" s="6">
        <v>288218923.61000001</v>
      </c>
      <c r="Q288" s="6">
        <v>288218923.61000001</v>
      </c>
    </row>
    <row r="289" spans="1:17" x14ac:dyDescent="0.35">
      <c r="A289" s="7" t="s">
        <v>507</v>
      </c>
      <c r="B289" s="7" t="s">
        <v>508</v>
      </c>
      <c r="C289" s="2"/>
      <c r="D289" s="3"/>
      <c r="E289" s="4">
        <v>1.2</v>
      </c>
      <c r="F289" s="5">
        <v>1.2</v>
      </c>
      <c r="G289" s="6">
        <v>1.2</v>
      </c>
      <c r="H289" s="6">
        <v>1.2</v>
      </c>
      <c r="I289" s="6">
        <v>1.2</v>
      </c>
      <c r="J289" s="6">
        <v>1.2</v>
      </c>
      <c r="K289" s="6">
        <v>1.2</v>
      </c>
      <c r="L289" s="6">
        <v>1.2</v>
      </c>
      <c r="M289" s="6">
        <v>1.2</v>
      </c>
      <c r="N289" s="6">
        <v>1.2</v>
      </c>
      <c r="O289" s="6">
        <v>1.2</v>
      </c>
      <c r="P289" s="6">
        <v>1.2</v>
      </c>
      <c r="Q289" s="6">
        <v>1.2</v>
      </c>
    </row>
    <row r="290" spans="1:17" x14ac:dyDescent="0.35">
      <c r="A290" s="7" t="s">
        <v>509</v>
      </c>
      <c r="B290" s="7" t="s">
        <v>510</v>
      </c>
      <c r="C290" s="2"/>
      <c r="D290" s="3"/>
      <c r="E290" s="4">
        <v>2448418207.6199999</v>
      </c>
      <c r="F290" s="5">
        <v>2430423408.3800001</v>
      </c>
      <c r="G290" s="6">
        <v>2355575243.52</v>
      </c>
      <c r="H290" s="6">
        <v>2398055857.52</v>
      </c>
      <c r="I290" s="6">
        <v>2409572532.2600002</v>
      </c>
      <c r="J290" s="6">
        <v>2355928536.5100002</v>
      </c>
      <c r="K290" s="6">
        <v>2086646200.5999999</v>
      </c>
      <c r="L290" s="6">
        <v>1945841155.5699999</v>
      </c>
      <c r="M290" s="6">
        <v>1942660159.6800001</v>
      </c>
      <c r="N290" s="6">
        <v>2032995305.6800001</v>
      </c>
      <c r="O290" s="6">
        <v>2032995305.6800001</v>
      </c>
      <c r="P290" s="6">
        <v>2032995305.6800001</v>
      </c>
      <c r="Q290" s="6">
        <v>2032995305.6800001</v>
      </c>
    </row>
    <row r="291" spans="1:17" x14ac:dyDescent="0.35">
      <c r="A291" s="7" t="s">
        <v>511</v>
      </c>
      <c r="B291" s="7" t="s">
        <v>512</v>
      </c>
      <c r="C291" s="2"/>
      <c r="D291" s="3"/>
      <c r="E291" s="4">
        <v>297684.96000000002</v>
      </c>
      <c r="F291" s="5">
        <v>356018.29</v>
      </c>
      <c r="G291" s="6">
        <v>534351.62</v>
      </c>
      <c r="H291" s="6">
        <v>656018.29</v>
      </c>
      <c r="I291" s="6">
        <v>802684.96</v>
      </c>
      <c r="J291" s="6">
        <v>586018.29</v>
      </c>
      <c r="K291" s="6">
        <v>171018.29</v>
      </c>
      <c r="L291" s="6">
        <v>196018.29</v>
      </c>
      <c r="M291" s="6">
        <v>331018.28999999998</v>
      </c>
      <c r="N291" s="6">
        <v>308518.28999999998</v>
      </c>
      <c r="O291" s="6">
        <v>291018.28999999998</v>
      </c>
      <c r="P291" s="6">
        <v>356018.29</v>
      </c>
      <c r="Q291" s="6">
        <v>46018.29</v>
      </c>
    </row>
    <row r="292" spans="1:17" x14ac:dyDescent="0.35">
      <c r="A292" s="7" t="s">
        <v>513</v>
      </c>
      <c r="B292" s="7" t="s">
        <v>514</v>
      </c>
      <c r="C292" s="2"/>
      <c r="D292" s="3"/>
      <c r="E292" s="4">
        <v>353317.24</v>
      </c>
      <c r="F292" s="5">
        <v>402511.74</v>
      </c>
      <c r="G292" s="6">
        <v>1072358.74</v>
      </c>
      <c r="H292" s="6">
        <v>3559705.74</v>
      </c>
      <c r="I292" s="6">
        <v>2285274.7400000002</v>
      </c>
      <c r="J292" s="6">
        <v>920927.24</v>
      </c>
      <c r="K292" s="6">
        <v>1945817.24</v>
      </c>
      <c r="L292" s="6">
        <v>3453139.75</v>
      </c>
      <c r="M292" s="6">
        <v>4683795.58</v>
      </c>
      <c r="N292" s="6">
        <v>6339451.4100000001</v>
      </c>
      <c r="O292" s="6">
        <v>600817.24</v>
      </c>
      <c r="P292" s="6">
        <v>15817.24</v>
      </c>
      <c r="Q292" s="6">
        <v>690817.24</v>
      </c>
    </row>
    <row r="293" spans="1:17" x14ac:dyDescent="0.35">
      <c r="A293" s="7" t="s">
        <v>515</v>
      </c>
      <c r="B293" s="7" t="s">
        <v>516</v>
      </c>
      <c r="C293" s="2"/>
      <c r="D293" s="3"/>
      <c r="E293" s="4">
        <v>0</v>
      </c>
      <c r="F293" s="5">
        <v>52000</v>
      </c>
      <c r="G293" s="6">
        <v>52000</v>
      </c>
      <c r="H293" s="6">
        <v>52000</v>
      </c>
      <c r="I293" s="6">
        <v>52000</v>
      </c>
      <c r="J293" s="6">
        <v>52000</v>
      </c>
      <c r="K293" s="6">
        <v>52000</v>
      </c>
      <c r="L293" s="6">
        <v>52000</v>
      </c>
      <c r="M293" s="6">
        <v>52000</v>
      </c>
      <c r="N293" s="6">
        <v>52000</v>
      </c>
      <c r="O293" s="6">
        <v>52000</v>
      </c>
      <c r="P293" s="6">
        <v>52000</v>
      </c>
      <c r="Q293" s="6">
        <v>52000</v>
      </c>
    </row>
    <row r="294" spans="1:17" x14ac:dyDescent="0.35">
      <c r="A294" s="7" t="s">
        <v>517</v>
      </c>
      <c r="B294" s="7" t="s">
        <v>518</v>
      </c>
      <c r="C294" s="2"/>
      <c r="D294" s="3"/>
      <c r="E294" s="4">
        <v>672665.84</v>
      </c>
      <c r="F294" s="5">
        <v>672665.84</v>
      </c>
      <c r="G294" s="6">
        <v>672665.84</v>
      </c>
      <c r="H294" s="6">
        <v>672665.84</v>
      </c>
      <c r="I294" s="6">
        <v>672665.84</v>
      </c>
      <c r="J294" s="6">
        <v>672665.84</v>
      </c>
      <c r="K294" s="6">
        <v>672665.84</v>
      </c>
      <c r="L294" s="6">
        <v>672665.84</v>
      </c>
      <c r="M294" s="6">
        <v>672665.84</v>
      </c>
      <c r="N294" s="6">
        <v>672665.84</v>
      </c>
      <c r="O294" s="6">
        <v>672665.84</v>
      </c>
      <c r="P294" s="6">
        <v>672665.84</v>
      </c>
      <c r="Q294" s="6">
        <v>672665.84</v>
      </c>
    </row>
    <row r="295" spans="1:17" x14ac:dyDescent="0.35">
      <c r="A295" s="7" t="s">
        <v>519</v>
      </c>
      <c r="B295" s="7" t="s">
        <v>520</v>
      </c>
      <c r="C295" s="2"/>
      <c r="D295" s="3"/>
      <c r="E295" s="4">
        <v>23181688.879999999</v>
      </c>
      <c r="F295" s="5">
        <v>16624113.52</v>
      </c>
      <c r="G295" s="6">
        <v>16624113.52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</row>
    <row r="296" spans="1:17" x14ac:dyDescent="0.35">
      <c r="A296" s="7" t="s">
        <v>521</v>
      </c>
      <c r="B296" s="7" t="s">
        <v>522</v>
      </c>
      <c r="C296" s="2"/>
      <c r="D296" s="3"/>
      <c r="E296" s="4">
        <v>43237781.390000001</v>
      </c>
      <c r="F296" s="5">
        <v>42331242.640000001</v>
      </c>
      <c r="G296" s="6">
        <v>39088220.850000001</v>
      </c>
      <c r="H296" s="6">
        <v>29229841.399999999</v>
      </c>
      <c r="I296" s="6">
        <v>32479317.370000001</v>
      </c>
      <c r="J296" s="6">
        <v>29263702.370000001</v>
      </c>
      <c r="K296" s="6">
        <v>12020071.369999999</v>
      </c>
      <c r="L296" s="6">
        <v>14275106.369999999</v>
      </c>
      <c r="M296" s="6">
        <v>21088486.370000001</v>
      </c>
      <c r="N296" s="6">
        <v>11655196.369999999</v>
      </c>
      <c r="O296" s="6">
        <v>30306225.370000001</v>
      </c>
      <c r="P296" s="6">
        <v>34055266.369999997</v>
      </c>
      <c r="Q296" s="6">
        <v>39666332.539999999</v>
      </c>
    </row>
    <row r="297" spans="1:17" x14ac:dyDescent="0.35">
      <c r="A297" s="7"/>
      <c r="B297" s="7"/>
      <c r="C297" s="2"/>
      <c r="D297" s="3"/>
      <c r="E297" s="4"/>
      <c r="F297" s="5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1:17" x14ac:dyDescent="0.35">
      <c r="A298" s="7"/>
      <c r="B298" s="7"/>
      <c r="C298" s="2"/>
      <c r="D298" s="3"/>
      <c r="E298" s="4"/>
      <c r="F298" s="5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 x14ac:dyDescent="0.35">
      <c r="A299" s="7" t="s">
        <v>529</v>
      </c>
      <c r="B299" s="7" t="s">
        <v>530</v>
      </c>
      <c r="C299" s="2"/>
      <c r="D299" s="3"/>
      <c r="E299" s="4">
        <f>SUM(E300:E312)</f>
        <v>1187516954.6999998</v>
      </c>
      <c r="F299" s="4">
        <f t="shared" ref="F299:Q299" si="15">SUM(F300:F312)</f>
        <v>926232260.15999985</v>
      </c>
      <c r="G299" s="4">
        <f t="shared" si="15"/>
        <v>1035575697.4199998</v>
      </c>
      <c r="H299" s="4">
        <f t="shared" si="15"/>
        <v>703636733.4599998</v>
      </c>
      <c r="I299" s="4">
        <f t="shared" si="15"/>
        <v>635847560.73999989</v>
      </c>
      <c r="J299" s="4">
        <f t="shared" si="15"/>
        <v>576681291.36999989</v>
      </c>
      <c r="K299" s="4">
        <f t="shared" si="15"/>
        <v>393737278.51999998</v>
      </c>
      <c r="L299" s="4">
        <f t="shared" si="15"/>
        <v>382341592.05000001</v>
      </c>
      <c r="M299" s="4">
        <f t="shared" si="15"/>
        <v>510782475.27000004</v>
      </c>
      <c r="N299" s="4">
        <f t="shared" si="15"/>
        <v>851937652.85000002</v>
      </c>
      <c r="O299" s="4">
        <f t="shared" si="15"/>
        <v>1047441578.8099998</v>
      </c>
      <c r="P299" s="4">
        <f t="shared" si="15"/>
        <v>301657955.70999998</v>
      </c>
      <c r="Q299" s="4">
        <f t="shared" si="15"/>
        <v>296166039.19</v>
      </c>
    </row>
    <row r="300" spans="1:17" x14ac:dyDescent="0.35">
      <c r="A300" s="7" t="s">
        <v>529</v>
      </c>
      <c r="B300" s="7" t="s">
        <v>530</v>
      </c>
      <c r="C300" s="2"/>
      <c r="D300" s="3"/>
      <c r="E300" s="4">
        <v>905016976.65999997</v>
      </c>
      <c r="F300" s="5">
        <v>671802499.20000005</v>
      </c>
      <c r="G300" s="6">
        <v>812911095.35000002</v>
      </c>
      <c r="H300" s="6">
        <v>402653503.32999998</v>
      </c>
      <c r="I300" s="6">
        <v>375106906.27999997</v>
      </c>
      <c r="J300" s="6">
        <v>260323699.80000001</v>
      </c>
      <c r="K300" s="6">
        <v>133181010.79000001</v>
      </c>
      <c r="L300" s="6">
        <v>146939320.31</v>
      </c>
      <c r="M300" s="6">
        <v>222483435.53</v>
      </c>
      <c r="N300" s="6">
        <v>69831086.739999995</v>
      </c>
      <c r="O300" s="6">
        <v>68191586.739999995</v>
      </c>
      <c r="P300" s="6">
        <v>68586943.290000007</v>
      </c>
      <c r="Q300" s="6">
        <v>63422143.289999999</v>
      </c>
    </row>
    <row r="301" spans="1:17" x14ac:dyDescent="0.35">
      <c r="A301" s="7" t="s">
        <v>531</v>
      </c>
      <c r="B301" s="7" t="s">
        <v>532</v>
      </c>
      <c r="C301" s="2"/>
      <c r="D301" s="3"/>
      <c r="E301" s="4">
        <v>32752799.649999999</v>
      </c>
      <c r="F301" s="5">
        <v>32752799.649999999</v>
      </c>
      <c r="G301" s="6">
        <v>32752799.649999999</v>
      </c>
      <c r="H301" s="6">
        <v>32752799.649999999</v>
      </c>
      <c r="I301" s="6">
        <v>32757799.649999999</v>
      </c>
      <c r="J301" s="6">
        <v>32759799.649999999</v>
      </c>
      <c r="K301" s="6">
        <v>32759799.649999999</v>
      </c>
      <c r="L301" s="6">
        <v>32759799.649999999</v>
      </c>
      <c r="M301" s="6">
        <v>32759799.649999999</v>
      </c>
      <c r="N301" s="6">
        <v>32769799.649999999</v>
      </c>
      <c r="O301" s="6">
        <v>32798099.649999999</v>
      </c>
      <c r="P301" s="6">
        <v>33063199.649999999</v>
      </c>
      <c r="Q301" s="6">
        <v>33115199.649999999</v>
      </c>
    </row>
    <row r="302" spans="1:17" x14ac:dyDescent="0.35">
      <c r="A302" s="7" t="s">
        <v>541</v>
      </c>
      <c r="B302" s="7" t="s">
        <v>542</v>
      </c>
      <c r="C302" s="2"/>
      <c r="D302" s="3"/>
      <c r="E302" s="4">
        <v>72143839</v>
      </c>
      <c r="F302" s="5">
        <v>72143839</v>
      </c>
      <c r="G302" s="6">
        <v>72143839</v>
      </c>
      <c r="H302" s="6">
        <v>72143839</v>
      </c>
      <c r="I302" s="6">
        <v>72143839</v>
      </c>
      <c r="J302" s="6">
        <v>72143839</v>
      </c>
      <c r="K302" s="6">
        <v>72143839</v>
      </c>
      <c r="L302" s="6">
        <v>72143839</v>
      </c>
      <c r="M302" s="6">
        <v>72143839</v>
      </c>
      <c r="N302" s="6">
        <v>72143839</v>
      </c>
      <c r="O302" s="6">
        <v>72143839</v>
      </c>
      <c r="P302" s="6">
        <v>72143839</v>
      </c>
      <c r="Q302" s="6">
        <v>72143839</v>
      </c>
    </row>
    <row r="303" spans="1:17" x14ac:dyDescent="0.35">
      <c r="A303" s="7" t="s">
        <v>543</v>
      </c>
      <c r="B303" s="7" t="s">
        <v>544</v>
      </c>
      <c r="C303" s="2"/>
      <c r="D303" s="3"/>
      <c r="E303" s="4">
        <v>13273454.560000001</v>
      </c>
      <c r="F303" s="5">
        <v>13273454.560000001</v>
      </c>
      <c r="G303" s="6">
        <v>46897.56</v>
      </c>
      <c r="H303" s="6">
        <v>712498.56</v>
      </c>
      <c r="I303" s="6">
        <v>4310038.5599999996</v>
      </c>
      <c r="J303" s="6">
        <v>53441075.560000002</v>
      </c>
      <c r="K303" s="6">
        <v>4150624.56</v>
      </c>
      <c r="L303" s="6">
        <v>10030311.560000001</v>
      </c>
      <c r="M303" s="6">
        <v>34745938.560000002</v>
      </c>
      <c r="N303" s="6">
        <v>534994200.56</v>
      </c>
      <c r="O303" s="6">
        <v>751013770.55999994</v>
      </c>
      <c r="P303" s="6">
        <v>4563798.5599999996</v>
      </c>
      <c r="Q303" s="6">
        <v>4671502.5599999996</v>
      </c>
    </row>
    <row r="304" spans="1:17" x14ac:dyDescent="0.35">
      <c r="A304" s="7" t="s">
        <v>545</v>
      </c>
      <c r="B304" s="7" t="s">
        <v>546</v>
      </c>
      <c r="C304" s="2"/>
      <c r="D304" s="3"/>
      <c r="E304" s="4">
        <v>16204526.449999999</v>
      </c>
      <c r="F304" s="5">
        <v>16204526.449999999</v>
      </c>
      <c r="G304" s="6">
        <v>16204526.449999999</v>
      </c>
      <c r="H304" s="6">
        <v>16204526.449999999</v>
      </c>
      <c r="I304" s="6">
        <v>16204526.449999999</v>
      </c>
      <c r="J304" s="6">
        <v>16204526.449999999</v>
      </c>
      <c r="K304" s="6">
        <v>16204526.449999999</v>
      </c>
      <c r="L304" s="6">
        <v>16254526.449999999</v>
      </c>
      <c r="M304" s="6">
        <v>18316589.57</v>
      </c>
      <c r="N304" s="6">
        <v>18354347.57</v>
      </c>
      <c r="O304" s="6">
        <v>18520847.57</v>
      </c>
      <c r="P304" s="6">
        <v>18769047.57</v>
      </c>
      <c r="Q304" s="6">
        <v>18884747.57</v>
      </c>
    </row>
    <row r="305" spans="1:17" x14ac:dyDescent="0.35">
      <c r="A305" s="7" t="s">
        <v>547</v>
      </c>
      <c r="B305" s="7" t="s">
        <v>548</v>
      </c>
      <c r="C305" s="2"/>
      <c r="D305" s="3"/>
      <c r="E305" s="4">
        <v>1206951.28</v>
      </c>
      <c r="F305" s="5">
        <v>1206951.28</v>
      </c>
      <c r="G305" s="6">
        <v>1206951.28</v>
      </c>
      <c r="H305" s="6">
        <v>1206951.28</v>
      </c>
      <c r="I305" s="6">
        <v>1206951.28</v>
      </c>
      <c r="J305" s="6">
        <v>1206951.28</v>
      </c>
      <c r="K305" s="6">
        <v>1206951.28</v>
      </c>
      <c r="L305" s="6">
        <v>1206951.28</v>
      </c>
      <c r="M305" s="6">
        <v>1206951.28</v>
      </c>
      <c r="N305" s="6">
        <v>1209351.28</v>
      </c>
      <c r="O305" s="6">
        <v>1234051.28</v>
      </c>
      <c r="P305" s="6">
        <v>1234051.28</v>
      </c>
      <c r="Q305" s="6">
        <v>1238951.28</v>
      </c>
    </row>
    <row r="306" spans="1:17" x14ac:dyDescent="0.35">
      <c r="A306" s="7" t="s">
        <v>549</v>
      </c>
      <c r="B306" s="7" t="s">
        <v>550</v>
      </c>
      <c r="C306" s="2"/>
      <c r="D306" s="3"/>
      <c r="E306" s="4">
        <v>0</v>
      </c>
      <c r="F306" s="5">
        <v>-323955.94</v>
      </c>
      <c r="G306" s="6">
        <v>-323955.94</v>
      </c>
      <c r="H306" s="6">
        <v>-323955.94</v>
      </c>
      <c r="I306" s="6">
        <v>-323955.94</v>
      </c>
      <c r="J306" s="6">
        <v>-323955.94</v>
      </c>
      <c r="K306" s="6">
        <v>-323955.94</v>
      </c>
      <c r="L306" s="6">
        <v>-323955.94</v>
      </c>
      <c r="M306" s="6">
        <v>7921664.1799999997</v>
      </c>
      <c r="N306" s="6">
        <v>7921664.1799999997</v>
      </c>
      <c r="O306" s="6">
        <v>7958754.1799999997</v>
      </c>
      <c r="P306" s="6">
        <v>8003754.1799999997</v>
      </c>
      <c r="Q306" s="6">
        <v>8030254.1799999997</v>
      </c>
    </row>
    <row r="307" spans="1:17" x14ac:dyDescent="0.35">
      <c r="A307" s="7" t="s">
        <v>551</v>
      </c>
      <c r="B307" s="7" t="s">
        <v>552</v>
      </c>
      <c r="C307" s="2"/>
      <c r="D307" s="3"/>
      <c r="E307" s="4">
        <v>0</v>
      </c>
      <c r="F307" s="5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</row>
    <row r="308" spans="1:17" x14ac:dyDescent="0.35">
      <c r="A308" s="7" t="s">
        <v>553</v>
      </c>
      <c r="B308" s="7" t="s">
        <v>554</v>
      </c>
      <c r="C308" s="2"/>
      <c r="D308" s="3"/>
      <c r="E308" s="4">
        <v>85460</v>
      </c>
      <c r="F308" s="5">
        <v>85460</v>
      </c>
      <c r="G308" s="6">
        <v>85460</v>
      </c>
      <c r="H308" s="6">
        <v>85460</v>
      </c>
      <c r="I308" s="6">
        <v>85460</v>
      </c>
      <c r="J308" s="6">
        <v>85460</v>
      </c>
      <c r="K308" s="6">
        <v>85460</v>
      </c>
      <c r="L308" s="6">
        <v>85460</v>
      </c>
      <c r="M308" s="6">
        <v>8847010</v>
      </c>
      <c r="N308" s="6">
        <v>8877010</v>
      </c>
      <c r="O308" s="6">
        <v>9017010</v>
      </c>
      <c r="P308" s="6">
        <v>9017010</v>
      </c>
      <c r="Q308" s="6">
        <v>9017010</v>
      </c>
    </row>
    <row r="309" spans="1:17" x14ac:dyDescent="0.35">
      <c r="A309" s="7" t="s">
        <v>557</v>
      </c>
      <c r="B309" s="7" t="s">
        <v>558</v>
      </c>
      <c r="C309" s="2"/>
      <c r="D309" s="3"/>
      <c r="E309" s="4">
        <v>87645765.079999998</v>
      </c>
      <c r="F309" s="5">
        <v>88673890.269999996</v>
      </c>
      <c r="G309" s="6">
        <v>53721636.270000003</v>
      </c>
      <c r="H309" s="6">
        <v>138223786.27000001</v>
      </c>
      <c r="I309" s="6">
        <v>84922886.269999996</v>
      </c>
      <c r="J309" s="6">
        <v>84922886.269999996</v>
      </c>
      <c r="K309" s="6">
        <v>83945711.969999999</v>
      </c>
      <c r="L309" s="6">
        <v>45902644.469999999</v>
      </c>
      <c r="M309" s="6">
        <v>48303693.469999999</v>
      </c>
      <c r="N309" s="6">
        <v>48303693.469999999</v>
      </c>
      <c r="O309" s="6">
        <v>38312544.340000004</v>
      </c>
      <c r="P309" s="6">
        <v>33442881.34</v>
      </c>
      <c r="Q309" s="6">
        <v>31473484.629999999</v>
      </c>
    </row>
    <row r="310" spans="1:17" x14ac:dyDescent="0.35">
      <c r="A310" s="7" t="s">
        <v>559</v>
      </c>
      <c r="B310" s="7" t="s">
        <v>560</v>
      </c>
      <c r="C310" s="3"/>
      <c r="D310" s="2"/>
      <c r="E310" s="4">
        <v>-669296.77</v>
      </c>
      <c r="F310" s="5">
        <v>-1690680.23</v>
      </c>
      <c r="G310" s="6">
        <v>1056199.43</v>
      </c>
      <c r="H310" s="6">
        <v>1053060.68</v>
      </c>
      <c r="I310" s="6">
        <v>1053060.68</v>
      </c>
      <c r="J310" s="6">
        <v>396500.93</v>
      </c>
      <c r="K310" s="6">
        <v>17607043.809999999</v>
      </c>
      <c r="L310" s="6">
        <v>21201877.66</v>
      </c>
      <c r="M310" s="6">
        <v>19884257.66</v>
      </c>
      <c r="N310" s="6">
        <v>17008656.66</v>
      </c>
      <c r="O310" s="6">
        <v>677476.66</v>
      </c>
      <c r="P310" s="6">
        <v>256043.66</v>
      </c>
      <c r="Q310" s="6">
        <v>148389.66</v>
      </c>
    </row>
    <row r="311" spans="1:17" x14ac:dyDescent="0.35">
      <c r="A311" s="7" t="s">
        <v>561</v>
      </c>
      <c r="B311" s="7" t="s">
        <v>562</v>
      </c>
      <c r="C311" s="2"/>
      <c r="D311" s="3"/>
      <c r="E311" s="4">
        <v>12133330.439999999</v>
      </c>
      <c r="F311" s="5">
        <v>-4201162.37</v>
      </c>
      <c r="G311" s="6">
        <v>1629610.08</v>
      </c>
      <c r="H311" s="6">
        <v>751658.29</v>
      </c>
      <c r="I311" s="6">
        <v>4458683.9800000004</v>
      </c>
      <c r="J311" s="6">
        <v>2495603.84</v>
      </c>
      <c r="K311" s="6">
        <v>2033594.28</v>
      </c>
      <c r="L311" s="6">
        <v>5033144.9400000004</v>
      </c>
      <c r="M311" s="6">
        <v>12701827.699999999</v>
      </c>
      <c r="N311" s="6">
        <v>8330471.0700000003</v>
      </c>
      <c r="O311" s="6">
        <v>14488828.16</v>
      </c>
      <c r="P311" s="6">
        <v>19075896.510000002</v>
      </c>
      <c r="Q311" s="6">
        <v>20384226.699999999</v>
      </c>
    </row>
    <row r="312" spans="1:17" x14ac:dyDescent="0.35">
      <c r="A312" s="7" t="s">
        <v>563</v>
      </c>
      <c r="B312" s="7" t="s">
        <v>564</v>
      </c>
      <c r="C312" s="2"/>
      <c r="D312" s="3"/>
      <c r="E312" s="4">
        <v>47723148.350000001</v>
      </c>
      <c r="F312" s="5">
        <v>36304638.289999999</v>
      </c>
      <c r="G312" s="6">
        <v>44140638.289999999</v>
      </c>
      <c r="H312" s="6">
        <v>38172605.890000001</v>
      </c>
      <c r="I312" s="6">
        <v>43921364.530000001</v>
      </c>
      <c r="J312" s="6">
        <v>53024904.530000001</v>
      </c>
      <c r="K312" s="6">
        <v>30742672.670000002</v>
      </c>
      <c r="L312" s="6">
        <v>31107672.670000002</v>
      </c>
      <c r="M312" s="6">
        <v>31467468.670000002</v>
      </c>
      <c r="N312" s="6">
        <v>32193532.670000002</v>
      </c>
      <c r="O312" s="6">
        <v>33084770.670000002</v>
      </c>
      <c r="P312" s="6">
        <v>33501490.670000002</v>
      </c>
      <c r="Q312" s="6">
        <v>33636290.670000002</v>
      </c>
    </row>
    <row r="313" spans="1:17" x14ac:dyDescent="0.35">
      <c r="A313" s="7"/>
      <c r="B313" s="7"/>
      <c r="C313" s="2"/>
      <c r="D313" s="3"/>
      <c r="E313" s="4"/>
      <c r="F313" s="5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 x14ac:dyDescent="0.35">
      <c r="A314" s="7"/>
      <c r="B314" s="7"/>
      <c r="C314" s="2"/>
      <c r="D314" s="3"/>
      <c r="E314" s="4"/>
      <c r="F314" s="5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 x14ac:dyDescent="0.35">
      <c r="A315" s="7"/>
      <c r="B315" s="7"/>
      <c r="C315" s="2"/>
      <c r="D315" s="3"/>
      <c r="E315" s="4"/>
      <c r="F315" s="5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 x14ac:dyDescent="0.35">
      <c r="A316" s="7" t="s">
        <v>501</v>
      </c>
      <c r="B316" s="7" t="s">
        <v>502</v>
      </c>
      <c r="C316" s="2"/>
      <c r="D316" s="3"/>
      <c r="E316" s="4">
        <f>SUM(E317:E326)</f>
        <v>891652675.48999989</v>
      </c>
      <c r="F316" s="4">
        <f t="shared" ref="F316:Q316" si="16">SUM(F317:F326)</f>
        <v>1048879449.55</v>
      </c>
      <c r="G316" s="4">
        <f t="shared" si="16"/>
        <v>4000891294.5600009</v>
      </c>
      <c r="H316" s="4">
        <f t="shared" si="16"/>
        <v>2510708174.0900006</v>
      </c>
      <c r="I316" s="4">
        <f t="shared" si="16"/>
        <v>3793675335.1800008</v>
      </c>
      <c r="J316" s="4">
        <f t="shared" si="16"/>
        <v>5394836798.3600006</v>
      </c>
      <c r="K316" s="4">
        <f t="shared" si="16"/>
        <v>3603456644.5099998</v>
      </c>
      <c r="L316" s="4">
        <f t="shared" si="16"/>
        <v>3190790806.3699999</v>
      </c>
      <c r="M316" s="4">
        <f t="shared" si="16"/>
        <v>1799979809.22</v>
      </c>
      <c r="N316" s="4">
        <f t="shared" si="16"/>
        <v>1693487025.9599998</v>
      </c>
      <c r="O316" s="4">
        <f t="shared" si="16"/>
        <v>907442287.32999992</v>
      </c>
      <c r="P316" s="4">
        <f t="shared" si="16"/>
        <v>464124878.47000003</v>
      </c>
      <c r="Q316" s="4">
        <f t="shared" si="16"/>
        <v>1450548164.51</v>
      </c>
    </row>
    <row r="317" spans="1:17" x14ac:dyDescent="0.35">
      <c r="A317" s="7" t="s">
        <v>501</v>
      </c>
      <c r="B317" s="7" t="s">
        <v>502</v>
      </c>
      <c r="C317" s="2"/>
      <c r="D317" s="3"/>
      <c r="E317" s="4">
        <v>600175772.80999994</v>
      </c>
      <c r="F317" s="5">
        <v>769747684.12</v>
      </c>
      <c r="G317" s="6">
        <v>3645927309.0500002</v>
      </c>
      <c r="H317" s="6">
        <v>2172606668.8499999</v>
      </c>
      <c r="I317" s="6">
        <v>3459847807.3400002</v>
      </c>
      <c r="J317" s="6">
        <v>5068808454.3400002</v>
      </c>
      <c r="K317" s="6">
        <v>3335384456.9400001</v>
      </c>
      <c r="L317" s="6">
        <v>2810231998.3899999</v>
      </c>
      <c r="M317" s="6">
        <v>1527806505.04</v>
      </c>
      <c r="N317" s="6">
        <v>1240295802.4400001</v>
      </c>
      <c r="O317" s="6">
        <v>886202625.78999996</v>
      </c>
      <c r="P317" s="6">
        <v>456696366.93000001</v>
      </c>
      <c r="Q317" s="6">
        <v>1443119652.97</v>
      </c>
    </row>
    <row r="318" spans="1:17" x14ac:dyDescent="0.35">
      <c r="A318" s="7" t="s">
        <v>571</v>
      </c>
      <c r="B318" s="7" t="s">
        <v>572</v>
      </c>
      <c r="C318" s="2"/>
      <c r="D318" s="3"/>
      <c r="E318" s="4">
        <v>0</v>
      </c>
      <c r="F318" s="5">
        <v>928394.28</v>
      </c>
      <c r="G318" s="6">
        <v>13765800.380000001</v>
      </c>
      <c r="H318" s="6">
        <v>13758800.380000001</v>
      </c>
      <c r="I318" s="6">
        <v>13729235.880000001</v>
      </c>
      <c r="J318" s="6">
        <v>925221.88</v>
      </c>
      <c r="K318" s="6">
        <v>1064215.83</v>
      </c>
      <c r="L318" s="6">
        <v>2202588.5099999998</v>
      </c>
      <c r="M318" s="6">
        <v>6936455.9699999997</v>
      </c>
      <c r="N318" s="6">
        <v>12562871.5</v>
      </c>
      <c r="O318" s="6">
        <v>13911150</v>
      </c>
      <c r="P318" s="6">
        <v>0</v>
      </c>
      <c r="Q318" s="6">
        <v>0</v>
      </c>
    </row>
    <row r="319" spans="1:17" x14ac:dyDescent="0.35">
      <c r="A319" s="7" t="s">
        <v>573</v>
      </c>
      <c r="B319" s="7" t="s">
        <v>574</v>
      </c>
      <c r="C319" s="2"/>
      <c r="D319" s="3"/>
      <c r="E319" s="4">
        <v>201021078.41999999</v>
      </c>
      <c r="F319" s="5">
        <v>201059508.41999999</v>
      </c>
      <c r="G319" s="6">
        <v>201935633.41999999</v>
      </c>
      <c r="H319" s="6">
        <v>205309877.16999999</v>
      </c>
      <c r="I319" s="6">
        <v>207245109.16999999</v>
      </c>
      <c r="J319" s="6">
        <v>208938821.16999999</v>
      </c>
      <c r="K319" s="6">
        <v>211783541.16999999</v>
      </c>
      <c r="L319" s="6">
        <v>287122899.69</v>
      </c>
      <c r="M319" s="6">
        <v>233094175.38999999</v>
      </c>
      <c r="N319" s="6">
        <v>414296701.12</v>
      </c>
      <c r="O319" s="6">
        <v>-100000</v>
      </c>
      <c r="P319" s="6">
        <v>0</v>
      </c>
      <c r="Q319" s="6">
        <v>0</v>
      </c>
    </row>
    <row r="320" spans="1:17" x14ac:dyDescent="0.35">
      <c r="A320" s="7" t="s">
        <v>575</v>
      </c>
      <c r="B320" s="7" t="s">
        <v>576</v>
      </c>
      <c r="C320" s="2"/>
      <c r="D320" s="3"/>
      <c r="E320" s="4">
        <v>26508252.350000001</v>
      </c>
      <c r="F320" s="5">
        <v>25336519.82</v>
      </c>
      <c r="G320" s="6">
        <v>25619585.82</v>
      </c>
      <c r="H320" s="6">
        <v>25619585.82</v>
      </c>
      <c r="I320" s="6">
        <v>26510283.920000002</v>
      </c>
      <c r="J320" s="6">
        <v>27156098.100000001</v>
      </c>
      <c r="K320" s="6">
        <v>30065704.719999999</v>
      </c>
      <c r="L320" s="6">
        <v>15309547.93</v>
      </c>
      <c r="M320" s="6">
        <v>15809547.93</v>
      </c>
      <c r="N320" s="6">
        <v>19153639.370000001</v>
      </c>
      <c r="O320" s="6">
        <v>0</v>
      </c>
      <c r="P320" s="6">
        <v>0</v>
      </c>
      <c r="Q320" s="6">
        <v>0</v>
      </c>
    </row>
    <row r="321" spans="1:17" x14ac:dyDescent="0.35">
      <c r="A321" s="7" t="s">
        <v>577</v>
      </c>
      <c r="B321" s="7" t="s">
        <v>578</v>
      </c>
      <c r="C321" s="2"/>
      <c r="D321" s="3"/>
      <c r="E321" s="4">
        <v>8169175</v>
      </c>
      <c r="F321" s="5">
        <v>10415375</v>
      </c>
      <c r="G321" s="6">
        <v>75511395</v>
      </c>
      <c r="H321" s="6">
        <v>73049296</v>
      </c>
      <c r="I321" s="6">
        <v>65455615</v>
      </c>
      <c r="J321" s="6">
        <v>65898815</v>
      </c>
      <c r="K321" s="6">
        <v>6056150</v>
      </c>
      <c r="L321" s="6">
        <v>23885200</v>
      </c>
      <c r="M321" s="6">
        <v>1728600</v>
      </c>
      <c r="N321" s="6">
        <v>0</v>
      </c>
      <c r="O321" s="6">
        <v>0</v>
      </c>
      <c r="P321" s="6">
        <v>0</v>
      </c>
      <c r="Q321" s="6">
        <v>0</v>
      </c>
    </row>
    <row r="322" spans="1:17" x14ac:dyDescent="0.35">
      <c r="A322" s="7" t="s">
        <v>539</v>
      </c>
      <c r="B322" s="7" t="s">
        <v>540</v>
      </c>
      <c r="C322" s="2"/>
      <c r="D322" s="3"/>
      <c r="E322" s="4">
        <v>1608561.51</v>
      </c>
      <c r="F322" s="5">
        <v>1808561.51</v>
      </c>
      <c r="G322" s="6">
        <v>2349861.5099999998</v>
      </c>
      <c r="H322" s="6">
        <v>3149861.51</v>
      </c>
      <c r="I322" s="6">
        <v>3349861.51</v>
      </c>
      <c r="J322" s="6">
        <v>3549861.51</v>
      </c>
      <c r="K322" s="6">
        <v>6499224.4900000002</v>
      </c>
      <c r="L322" s="6">
        <v>6699224.4900000002</v>
      </c>
      <c r="M322" s="6">
        <v>6928511.5300000003</v>
      </c>
      <c r="N322" s="6">
        <v>7128511.5300000003</v>
      </c>
      <c r="O322" s="6">
        <v>7428511.54</v>
      </c>
      <c r="P322" s="6">
        <v>7428511.54</v>
      </c>
      <c r="Q322" s="6">
        <v>7428511.54</v>
      </c>
    </row>
    <row r="323" spans="1:17" x14ac:dyDescent="0.35">
      <c r="A323" s="7" t="s">
        <v>579</v>
      </c>
      <c r="B323" s="7" t="s">
        <v>580</v>
      </c>
      <c r="C323" s="2"/>
      <c r="D323" s="3"/>
      <c r="E323" s="4">
        <v>33000000</v>
      </c>
      <c r="F323" s="5">
        <v>16000000</v>
      </c>
      <c r="G323" s="6">
        <v>14000000</v>
      </c>
      <c r="H323" s="6">
        <v>10000000</v>
      </c>
      <c r="I323" s="6">
        <v>12000000</v>
      </c>
      <c r="J323" s="6">
        <v>0</v>
      </c>
      <c r="K323" s="6">
        <v>0</v>
      </c>
      <c r="L323" s="6">
        <v>6000000</v>
      </c>
      <c r="M323" s="6">
        <v>4000000</v>
      </c>
      <c r="N323" s="6">
        <v>0</v>
      </c>
      <c r="O323" s="6">
        <v>0</v>
      </c>
      <c r="P323" s="6">
        <v>0</v>
      </c>
      <c r="Q323" s="6">
        <v>0</v>
      </c>
    </row>
    <row r="324" spans="1:17" x14ac:dyDescent="0.35">
      <c r="A324" s="7" t="s">
        <v>581</v>
      </c>
      <c r="B324" s="7" t="s">
        <v>582</v>
      </c>
      <c r="C324" s="2"/>
      <c r="D324" s="3"/>
      <c r="E324" s="4">
        <v>0</v>
      </c>
      <c r="F324" s="5">
        <v>1213571</v>
      </c>
      <c r="G324" s="6">
        <v>1213571</v>
      </c>
      <c r="H324" s="6">
        <v>1213571</v>
      </c>
      <c r="I324" s="6">
        <v>1213571</v>
      </c>
      <c r="J324" s="6">
        <v>645675</v>
      </c>
      <c r="K324" s="6">
        <v>379500</v>
      </c>
      <c r="L324" s="6">
        <v>145500</v>
      </c>
      <c r="M324" s="6">
        <v>145500</v>
      </c>
      <c r="N324" s="6">
        <v>49500</v>
      </c>
      <c r="O324" s="6">
        <v>0</v>
      </c>
      <c r="P324" s="6">
        <v>0</v>
      </c>
      <c r="Q324" s="6">
        <v>0</v>
      </c>
    </row>
    <row r="325" spans="1:17" x14ac:dyDescent="0.35">
      <c r="A325" s="7" t="s">
        <v>583</v>
      </c>
      <c r="B325" s="7" t="s">
        <v>584</v>
      </c>
      <c r="C325" s="2"/>
      <c r="D325" s="3"/>
      <c r="E325" s="4">
        <v>21169835.399999999</v>
      </c>
      <c r="F325" s="5">
        <v>21169835.399999999</v>
      </c>
      <c r="G325" s="6">
        <v>16898138.379999999</v>
      </c>
      <c r="H325" s="6">
        <v>3530513.36</v>
      </c>
      <c r="I325" s="6">
        <v>3530513.36</v>
      </c>
      <c r="J325" s="6">
        <v>3530513.36</v>
      </c>
      <c r="K325" s="6">
        <v>3530513.36</v>
      </c>
      <c r="L325" s="6">
        <v>3530513.36</v>
      </c>
      <c r="M325" s="6">
        <v>3530513.36</v>
      </c>
      <c r="N325" s="6">
        <v>0</v>
      </c>
      <c r="O325" s="6">
        <v>0</v>
      </c>
      <c r="P325" s="6">
        <v>0</v>
      </c>
      <c r="Q325" s="6">
        <v>0</v>
      </c>
    </row>
    <row r="326" spans="1:17" x14ac:dyDescent="0.35">
      <c r="A326" s="7" t="s">
        <v>585</v>
      </c>
      <c r="B326" s="7" t="s">
        <v>586</v>
      </c>
      <c r="C326" s="2"/>
      <c r="D326" s="3"/>
      <c r="E326" s="4">
        <v>0</v>
      </c>
      <c r="F326" s="5">
        <v>1200000</v>
      </c>
      <c r="G326" s="6">
        <v>3670000</v>
      </c>
      <c r="H326" s="6">
        <v>2470000</v>
      </c>
      <c r="I326" s="6">
        <v>793338</v>
      </c>
      <c r="J326" s="6">
        <v>15383338</v>
      </c>
      <c r="K326" s="6">
        <v>8693338</v>
      </c>
      <c r="L326" s="6">
        <v>35663334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</row>
    <row r="327" spans="1:17" x14ac:dyDescent="0.35">
      <c r="A327" s="7"/>
      <c r="B327" s="7"/>
      <c r="C327" s="2"/>
      <c r="D327" s="3"/>
      <c r="E327" s="4"/>
      <c r="F327" s="5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 x14ac:dyDescent="0.35">
      <c r="A328" s="7"/>
      <c r="B328" s="7"/>
      <c r="C328" s="2"/>
      <c r="D328" s="3"/>
      <c r="E328" s="4"/>
      <c r="F328" s="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 x14ac:dyDescent="0.35">
      <c r="A329" s="7" t="s">
        <v>587</v>
      </c>
      <c r="B329" s="7" t="s">
        <v>588</v>
      </c>
      <c r="C329" s="3"/>
      <c r="D329" s="2"/>
      <c r="E329" s="4">
        <v>-9008545</v>
      </c>
      <c r="F329" s="5">
        <v>-8108545</v>
      </c>
      <c r="G329" s="6">
        <v>-8108545</v>
      </c>
      <c r="H329" s="6">
        <v>-8108545</v>
      </c>
      <c r="I329" s="6">
        <v>-8108545</v>
      </c>
      <c r="J329" s="6">
        <v>-8108545</v>
      </c>
      <c r="K329" s="6">
        <v>-15790045</v>
      </c>
      <c r="L329" s="6">
        <v>-15790045</v>
      </c>
      <c r="M329" s="6">
        <v>-28336045</v>
      </c>
      <c r="N329" s="6">
        <v>-27436045</v>
      </c>
      <c r="O329" s="6">
        <v>-27436045</v>
      </c>
      <c r="P329" s="6">
        <v>-27436045</v>
      </c>
      <c r="Q329" s="6">
        <v>-24772045</v>
      </c>
    </row>
    <row r="330" spans="1:17" x14ac:dyDescent="0.35">
      <c r="A330" s="7" t="s">
        <v>589</v>
      </c>
      <c r="B330" s="7" t="s">
        <v>590</v>
      </c>
      <c r="C330" s="2"/>
      <c r="D330" s="3"/>
      <c r="E330" s="4">
        <v>-364565242.56</v>
      </c>
      <c r="F330" s="5">
        <v>-54214483.549999997</v>
      </c>
      <c r="G330" s="6">
        <v>-127239453.31</v>
      </c>
      <c r="H330" s="6">
        <v>-138553885.83000001</v>
      </c>
      <c r="I330" s="6">
        <v>-86286853.230000004</v>
      </c>
      <c r="J330" s="6">
        <v>-349650096.31</v>
      </c>
      <c r="K330" s="6">
        <v>-42057226.670000002</v>
      </c>
      <c r="L330" s="6">
        <v>-162674968.49000001</v>
      </c>
      <c r="M330" s="6">
        <v>-137612198.71000001</v>
      </c>
      <c r="N330" s="6">
        <v>-159453274</v>
      </c>
      <c r="O330" s="6">
        <v>-95246497.090000004</v>
      </c>
      <c r="P330" s="6">
        <v>-115690692.3</v>
      </c>
      <c r="Q330" s="6">
        <v>-258858506.86000001</v>
      </c>
    </row>
    <row r="331" spans="1:17" x14ac:dyDescent="0.35">
      <c r="A331" s="7"/>
      <c r="B331" s="7"/>
      <c r="C331" s="2"/>
      <c r="D331" s="3"/>
      <c r="E331" s="4"/>
      <c r="F331" s="5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 x14ac:dyDescent="0.35">
      <c r="A332" s="7" t="s">
        <v>593</v>
      </c>
      <c r="B332" s="7" t="s">
        <v>779</v>
      </c>
      <c r="C332" s="2"/>
      <c r="D332" s="3"/>
      <c r="E332" s="4">
        <f>SUM(E333:E359)</f>
        <v>-25664659768.200001</v>
      </c>
      <c r="F332" s="4">
        <f t="shared" ref="F332:Q332" si="17">SUM(F333:F359)</f>
        <v>-25507097156.190006</v>
      </c>
      <c r="G332" s="4">
        <f t="shared" si="17"/>
        <v>-23682454389.470005</v>
      </c>
      <c r="H332" s="4">
        <f t="shared" si="17"/>
        <v>-23412361619.750008</v>
      </c>
      <c r="I332" s="4">
        <f t="shared" si="17"/>
        <v>-23159962611.649998</v>
      </c>
      <c r="J332" s="4">
        <f t="shared" si="17"/>
        <v>-22962354281.049999</v>
      </c>
      <c r="K332" s="4">
        <f t="shared" si="17"/>
        <v>-18456649344.380001</v>
      </c>
      <c r="L332" s="4">
        <f t="shared" si="17"/>
        <v>-11555775756.989996</v>
      </c>
      <c r="M332" s="4">
        <f t="shared" si="17"/>
        <v>-6437719326.9700003</v>
      </c>
      <c r="N332" s="4">
        <f t="shared" si="17"/>
        <v>-6280954159.4499998</v>
      </c>
      <c r="O332" s="4">
        <f t="shared" si="17"/>
        <v>-5947028003.6199999</v>
      </c>
      <c r="P332" s="4">
        <f t="shared" si="17"/>
        <v>-4767819840.1300001</v>
      </c>
      <c r="Q332" s="4">
        <f t="shared" si="17"/>
        <v>-4751811644.1300001</v>
      </c>
    </row>
    <row r="333" spans="1:17" x14ac:dyDescent="0.35">
      <c r="A333" s="7" t="s">
        <v>593</v>
      </c>
      <c r="B333" s="7" t="s">
        <v>594</v>
      </c>
      <c r="C333" s="2"/>
      <c r="D333" s="3"/>
      <c r="E333" s="4">
        <v>-1288643395.21</v>
      </c>
      <c r="F333" s="5">
        <v>-1250733856.48</v>
      </c>
      <c r="G333" s="6">
        <v>-1229079086.29</v>
      </c>
      <c r="H333" s="6">
        <v>-1207825705.1800001</v>
      </c>
      <c r="I333" s="6">
        <v>-1195557282.9200001</v>
      </c>
      <c r="J333" s="6">
        <v>-1188754876.9200001</v>
      </c>
      <c r="K333" s="6">
        <v>-1213379531.6700001</v>
      </c>
      <c r="L333" s="6">
        <v>-1208874453.25</v>
      </c>
      <c r="M333" s="6">
        <v>-1237440637.25</v>
      </c>
      <c r="N333" s="6">
        <v>-1189902892.8900001</v>
      </c>
      <c r="O333" s="6">
        <v>-1177296827.8900001</v>
      </c>
      <c r="P333" s="6">
        <v>0</v>
      </c>
      <c r="Q333" s="6">
        <v>0</v>
      </c>
    </row>
    <row r="334" spans="1:17" x14ac:dyDescent="0.35">
      <c r="A334" s="7" t="s">
        <v>595</v>
      </c>
      <c r="B334" s="7" t="s">
        <v>596</v>
      </c>
      <c r="C334" s="2"/>
      <c r="D334" s="3"/>
      <c r="E334" s="4">
        <v>-3733224369.6599998</v>
      </c>
      <c r="F334" s="5">
        <v>-4702453515.8599997</v>
      </c>
      <c r="G334" s="6">
        <v>-4646542587.46</v>
      </c>
      <c r="H334" s="6">
        <v>-4590631659.0600004</v>
      </c>
      <c r="I334" s="6">
        <v>-4536524309</v>
      </c>
      <c r="J334" s="6">
        <v>-4480613381</v>
      </c>
      <c r="K334" s="6">
        <v>-3716740872</v>
      </c>
      <c r="L334" s="6">
        <v>-2654893137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</row>
    <row r="335" spans="1:17" x14ac:dyDescent="0.35">
      <c r="A335" s="7" t="s">
        <v>597</v>
      </c>
      <c r="B335" s="7" t="s">
        <v>598</v>
      </c>
      <c r="C335" s="2"/>
      <c r="D335" s="3"/>
      <c r="E335" s="4">
        <v>-2151136400.2199998</v>
      </c>
      <c r="F335" s="5">
        <v>-3393880484.1399999</v>
      </c>
      <c r="G335" s="6">
        <v>-3353610031.8099999</v>
      </c>
      <c r="H335" s="6">
        <v>-3313339579.48</v>
      </c>
      <c r="I335" s="6">
        <v>-3274368174</v>
      </c>
      <c r="J335" s="6">
        <v>-3234097722</v>
      </c>
      <c r="K335" s="6">
        <v>-1758105527</v>
      </c>
      <c r="L335" s="6">
        <v>-1736167540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</row>
    <row r="336" spans="1:17" x14ac:dyDescent="0.35">
      <c r="A336" s="7" t="s">
        <v>599</v>
      </c>
      <c r="B336" s="7" t="s">
        <v>600</v>
      </c>
      <c r="C336" s="2"/>
      <c r="D336" s="3"/>
      <c r="E336" s="4">
        <v>-884863008.90999997</v>
      </c>
      <c r="F336" s="5">
        <v>-859950553.90999997</v>
      </c>
      <c r="G336" s="6">
        <v>-846198868.90999997</v>
      </c>
      <c r="H336" s="6">
        <v>-847216932.13</v>
      </c>
      <c r="I336" s="6">
        <v>-843060416.50999999</v>
      </c>
      <c r="J336" s="6">
        <v>-838825342.50999999</v>
      </c>
      <c r="K336" s="6">
        <v>-837410801.50999999</v>
      </c>
      <c r="L336" s="6">
        <v>-834544823.39999998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</row>
    <row r="337" spans="1:17" x14ac:dyDescent="0.35">
      <c r="A337" s="7" t="s">
        <v>601</v>
      </c>
      <c r="B337" s="7" t="s">
        <v>602</v>
      </c>
      <c r="C337" s="2"/>
      <c r="D337" s="3"/>
      <c r="E337" s="4">
        <v>-1954705506.1600001</v>
      </c>
      <c r="F337" s="5">
        <v>-1958349796.1600001</v>
      </c>
      <c r="G337" s="6">
        <v>-1925559724.1600001</v>
      </c>
      <c r="H337" s="6">
        <v>-1899221426.4400001</v>
      </c>
      <c r="I337" s="6">
        <v>-1880221178.3800001</v>
      </c>
      <c r="J337" s="6">
        <v>-1869823493.3800001</v>
      </c>
      <c r="K337" s="6">
        <v>-1857367935.3800001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</row>
    <row r="338" spans="1:17" x14ac:dyDescent="0.35">
      <c r="A338" s="7" t="s">
        <v>603</v>
      </c>
      <c r="B338" s="7" t="s">
        <v>604</v>
      </c>
      <c r="C338" s="2"/>
      <c r="D338" s="3"/>
      <c r="E338" s="4">
        <v>-2713456741.8299999</v>
      </c>
      <c r="F338" s="5">
        <v>-2683774147.96</v>
      </c>
      <c r="G338" s="6">
        <v>-2653481670.96</v>
      </c>
      <c r="H338" s="6">
        <v>-2622699761.48</v>
      </c>
      <c r="I338" s="6">
        <v>-2594314926.8299999</v>
      </c>
      <c r="J338" s="6">
        <v>-2565310249.8299999</v>
      </c>
      <c r="K338" s="6">
        <v>-2319843404.4499998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</row>
    <row r="339" spans="1:17" x14ac:dyDescent="0.35">
      <c r="A339" s="7" t="s">
        <v>605</v>
      </c>
      <c r="B339" s="7" t="s">
        <v>606</v>
      </c>
      <c r="C339" s="2"/>
      <c r="D339" s="3"/>
      <c r="E339" s="4">
        <v>-822811286.35000002</v>
      </c>
      <c r="F339" s="5">
        <v>-880478983.28999996</v>
      </c>
      <c r="G339" s="6">
        <v>-870731074.28999996</v>
      </c>
      <c r="H339" s="6">
        <v>-861091086</v>
      </c>
      <c r="I339" s="6">
        <v>-851862052</v>
      </c>
      <c r="J339" s="6">
        <v>-842430965</v>
      </c>
      <c r="K339" s="6">
        <v>-833526370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</row>
    <row r="340" spans="1:17" x14ac:dyDescent="0.35">
      <c r="A340" s="7" t="s">
        <v>607</v>
      </c>
      <c r="B340" s="7" t="s">
        <v>608</v>
      </c>
      <c r="C340" s="2"/>
      <c r="D340" s="3"/>
      <c r="E340" s="4">
        <v>-884319631.42999995</v>
      </c>
      <c r="F340" s="5">
        <v>-859520946.42999995</v>
      </c>
      <c r="G340" s="6">
        <v>-845876257.42999995</v>
      </c>
      <c r="H340" s="6">
        <v>-835043474.82000005</v>
      </c>
      <c r="I340" s="6">
        <v>-827396631.39999998</v>
      </c>
      <c r="J340" s="6">
        <v>-823548279.39999998</v>
      </c>
      <c r="K340" s="6">
        <v>-821970937.52999997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</row>
    <row r="341" spans="1:17" x14ac:dyDescent="0.35">
      <c r="A341" s="7" t="s">
        <v>609</v>
      </c>
      <c r="B341" s="7" t="s">
        <v>610</v>
      </c>
      <c r="C341" s="2"/>
      <c r="D341" s="3"/>
      <c r="E341" s="4">
        <v>-2494964382.6700001</v>
      </c>
      <c r="F341" s="5">
        <v>-2462827396.6700001</v>
      </c>
      <c r="G341" s="6">
        <v>-2429619177.4899998</v>
      </c>
      <c r="H341" s="6">
        <v>-2396410958.3099999</v>
      </c>
      <c r="I341" s="6">
        <v>-2364273972</v>
      </c>
      <c r="J341" s="6">
        <v>-2331065753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</row>
    <row r="342" spans="1:17" x14ac:dyDescent="0.35">
      <c r="A342" s="7" t="s">
        <v>611</v>
      </c>
      <c r="B342" s="7" t="s">
        <v>612</v>
      </c>
      <c r="C342" s="2"/>
      <c r="D342" s="3"/>
      <c r="E342" s="4">
        <v>-300876057.94999999</v>
      </c>
      <c r="F342" s="5">
        <v>-271680806.06999999</v>
      </c>
      <c r="G342" s="6">
        <v>-241428346.56</v>
      </c>
      <c r="H342" s="6">
        <v>-231273715.99000001</v>
      </c>
      <c r="I342" s="6">
        <v>-208140000.05000001</v>
      </c>
      <c r="J342" s="6">
        <v>-208030000.05000001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</row>
    <row r="343" spans="1:17" x14ac:dyDescent="0.35">
      <c r="A343" s="7" t="s">
        <v>613</v>
      </c>
      <c r="B343" s="7" t="s">
        <v>614</v>
      </c>
      <c r="C343" s="2"/>
      <c r="D343" s="3"/>
      <c r="E343" s="4">
        <v>-1501211556</v>
      </c>
      <c r="F343" s="5">
        <v>-1501828492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</row>
    <row r="344" spans="1:17" x14ac:dyDescent="0.35">
      <c r="A344" s="7" t="s">
        <v>615</v>
      </c>
      <c r="B344" s="7" t="s">
        <v>616</v>
      </c>
      <c r="C344" s="2"/>
      <c r="D344" s="3"/>
      <c r="E344" s="4">
        <v>-2155353674.5999999</v>
      </c>
      <c r="F344" s="5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</row>
    <row r="345" spans="1:17" x14ac:dyDescent="0.35">
      <c r="A345" s="7" t="s">
        <v>617</v>
      </c>
      <c r="B345" s="7" t="s">
        <v>618</v>
      </c>
      <c r="C345" s="2"/>
      <c r="D345" s="3"/>
      <c r="E345" s="4">
        <v>-642730999.92999995</v>
      </c>
      <c r="F345" s="5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</row>
    <row r="346" spans="1:17" x14ac:dyDescent="0.35">
      <c r="A346" s="7" t="s">
        <v>619</v>
      </c>
      <c r="B346" s="7" t="s">
        <v>620</v>
      </c>
      <c r="C346" s="2"/>
      <c r="D346" s="3"/>
      <c r="E346" s="4">
        <v>-573683671.58000004</v>
      </c>
      <c r="F346" s="5">
        <v>-582983969.34000003</v>
      </c>
      <c r="G346" s="6">
        <v>-572909884.34000003</v>
      </c>
      <c r="H346" s="6">
        <v>-564765162.24000001</v>
      </c>
      <c r="I346" s="6">
        <v>-558886276.52999997</v>
      </c>
      <c r="J346" s="6">
        <v>-555492766.52999997</v>
      </c>
      <c r="K346" s="6">
        <v>-1069197630.3099999</v>
      </c>
      <c r="L346" s="6">
        <v>-1092837176.73</v>
      </c>
      <c r="M346" s="6">
        <v>-1118251122.98</v>
      </c>
      <c r="N346" s="6">
        <v>-1074867778.98</v>
      </c>
      <c r="O346" s="6">
        <v>-1068540546.98</v>
      </c>
      <c r="P346" s="6">
        <v>-1062815207.98</v>
      </c>
      <c r="Q346" s="6">
        <v>-1056898314.98</v>
      </c>
    </row>
    <row r="347" spans="1:17" x14ac:dyDescent="0.35">
      <c r="A347" s="7" t="s">
        <v>621</v>
      </c>
      <c r="B347" s="7" t="s">
        <v>622</v>
      </c>
      <c r="C347" s="3"/>
      <c r="D347" s="2"/>
      <c r="E347" s="4">
        <v>-1313849949.9200001</v>
      </c>
      <c r="F347" s="5">
        <v>-1281964695.9200001</v>
      </c>
      <c r="G347" s="6">
        <v>-1266681177.9200001</v>
      </c>
      <c r="H347" s="6">
        <v>-1255481864.8199999</v>
      </c>
      <c r="I347" s="6">
        <v>-1248815218.8699999</v>
      </c>
      <c r="J347" s="6">
        <v>-1247999352.8699999</v>
      </c>
      <c r="K347" s="6">
        <v>-1261892767.22</v>
      </c>
      <c r="L347" s="6">
        <v>-1262780369.79</v>
      </c>
      <c r="M347" s="6">
        <v>-1298645130.79</v>
      </c>
      <c r="N347" s="6">
        <v>-1260046460.74</v>
      </c>
      <c r="O347" s="6">
        <v>-1257702678.74</v>
      </c>
      <c r="P347" s="6">
        <v>-1255834935.74</v>
      </c>
      <c r="Q347" s="6">
        <v>-1253967102.74</v>
      </c>
    </row>
    <row r="348" spans="1:17" x14ac:dyDescent="0.35">
      <c r="A348" s="7" t="s">
        <v>623</v>
      </c>
      <c r="B348" s="7" t="s">
        <v>624</v>
      </c>
      <c r="C348" s="2"/>
      <c r="D348" s="3"/>
      <c r="E348" s="4">
        <v>-169541626.96000001</v>
      </c>
      <c r="F348" s="5">
        <v>-165447746.96000001</v>
      </c>
      <c r="G348" s="6">
        <v>-163495697.96000001</v>
      </c>
      <c r="H348" s="6">
        <v>-162070392.12</v>
      </c>
      <c r="I348" s="6">
        <v>-161229927.12</v>
      </c>
      <c r="J348" s="6">
        <v>-161144719.12</v>
      </c>
      <c r="K348" s="6">
        <v>-160850362.12</v>
      </c>
      <c r="L348" s="6">
        <v>-161001413.81</v>
      </c>
      <c r="M348" s="6">
        <v>-165575559.81</v>
      </c>
      <c r="N348" s="6">
        <v>-160040881.81</v>
      </c>
      <c r="O348" s="6">
        <v>-159978911.81</v>
      </c>
      <c r="P348" s="6">
        <v>-159978911.81</v>
      </c>
      <c r="Q348" s="6">
        <v>-159978911.81</v>
      </c>
    </row>
    <row r="349" spans="1:17" x14ac:dyDescent="0.35">
      <c r="A349" s="7" t="s">
        <v>625</v>
      </c>
      <c r="B349" s="7" t="s">
        <v>626</v>
      </c>
      <c r="C349" s="2"/>
      <c r="D349" s="3"/>
      <c r="E349" s="4">
        <v>-256782793.5</v>
      </c>
      <c r="F349" s="5">
        <v>-249634746.5</v>
      </c>
      <c r="G349" s="6">
        <v>-245725581.5</v>
      </c>
      <c r="H349" s="6">
        <v>-242631727.36000001</v>
      </c>
      <c r="I349" s="6">
        <v>-240460733.06</v>
      </c>
      <c r="J349" s="6">
        <v>-239394655.06</v>
      </c>
      <c r="K349" s="6">
        <v>-238053746.06</v>
      </c>
      <c r="L349" s="6">
        <v>-237346334.96000001</v>
      </c>
      <c r="M349" s="6">
        <v>-243227778.96000001</v>
      </c>
      <c r="N349" s="6">
        <v>-234178889.96000001</v>
      </c>
      <c r="O349" s="6">
        <v>-233177430.96000001</v>
      </c>
      <c r="P349" s="6">
        <v>-232293827.96000001</v>
      </c>
      <c r="Q349" s="6">
        <v>-231384294.96000001</v>
      </c>
    </row>
    <row r="350" spans="1:17" x14ac:dyDescent="0.35">
      <c r="A350" s="7" t="s">
        <v>627</v>
      </c>
      <c r="B350" s="7" t="s">
        <v>628</v>
      </c>
      <c r="C350" s="2"/>
      <c r="D350" s="3"/>
      <c r="E350" s="4">
        <v>-1119636986.3</v>
      </c>
      <c r="F350" s="5">
        <v>-1708720891.48</v>
      </c>
      <c r="G350" s="6">
        <v>-1704421234.3699999</v>
      </c>
      <c r="H350" s="6">
        <v>-1700260275.47</v>
      </c>
      <c r="I350" s="6">
        <v>-1695960617.9400001</v>
      </c>
      <c r="J350" s="6">
        <v>-1698965755.3399999</v>
      </c>
      <c r="K350" s="6">
        <v>-1687500002.3399999</v>
      </c>
      <c r="L350" s="6">
        <v>-1687500001.8399999</v>
      </c>
      <c r="M350" s="6">
        <v>-1687500001.97</v>
      </c>
      <c r="N350" s="6">
        <v>-1687500001.8599999</v>
      </c>
      <c r="O350" s="6">
        <v>-1687500001.3599999</v>
      </c>
      <c r="P350" s="6">
        <v>-1694434932.76</v>
      </c>
      <c r="Q350" s="6">
        <v>-1687500000.76</v>
      </c>
    </row>
    <row r="351" spans="1:17" x14ac:dyDescent="0.35">
      <c r="A351" s="7" t="s">
        <v>629</v>
      </c>
      <c r="B351" s="7" t="s">
        <v>630</v>
      </c>
      <c r="C351" s="2"/>
      <c r="D351" s="3"/>
      <c r="E351" s="4">
        <v>-140000000</v>
      </c>
      <c r="F351" s="5">
        <v>-140000000</v>
      </c>
      <c r="G351" s="6">
        <v>-140000000</v>
      </c>
      <c r="H351" s="6">
        <v>-140000000</v>
      </c>
      <c r="I351" s="6">
        <v>-140000000</v>
      </c>
      <c r="J351" s="6">
        <v>-140000000</v>
      </c>
      <c r="K351" s="6">
        <v>-140000000</v>
      </c>
      <c r="L351" s="6">
        <v>-140000000</v>
      </c>
      <c r="M351" s="6">
        <v>-140000000</v>
      </c>
      <c r="N351" s="6">
        <v>-140000000</v>
      </c>
      <c r="O351" s="6">
        <v>-140000000</v>
      </c>
      <c r="P351" s="6">
        <v>-140000000</v>
      </c>
      <c r="Q351" s="6">
        <v>-140000000</v>
      </c>
    </row>
    <row r="352" spans="1:17" x14ac:dyDescent="0.35">
      <c r="A352" s="7" t="s">
        <v>631</v>
      </c>
      <c r="B352" s="7" t="s">
        <v>632</v>
      </c>
      <c r="C352" s="2"/>
      <c r="D352" s="3"/>
      <c r="E352" s="4">
        <v>-17907503.789999999</v>
      </c>
      <c r="F352" s="5">
        <v>-17776009.789999999</v>
      </c>
      <c r="G352" s="6">
        <v>-17641163.789999999</v>
      </c>
      <c r="H352" s="6">
        <v>-17507340.559999999</v>
      </c>
      <c r="I352" s="6">
        <v>-17378785.170000002</v>
      </c>
      <c r="J352" s="6">
        <v>-17246952.170000002</v>
      </c>
      <c r="K352" s="6">
        <v>-17120309.170000002</v>
      </c>
      <c r="L352" s="6">
        <v>-16990437.170000002</v>
      </c>
      <c r="M352" s="6">
        <v>-16873937.170000002</v>
      </c>
      <c r="N352" s="6">
        <v>-16745934.17</v>
      </c>
      <c r="O352" s="6">
        <v>-16618902.17</v>
      </c>
      <c r="P352" s="6">
        <v>-16496870.17</v>
      </c>
      <c r="Q352" s="6">
        <v>-16371727.17</v>
      </c>
    </row>
    <row r="353" spans="1:17" x14ac:dyDescent="0.35">
      <c r="A353" s="7" t="s">
        <v>633</v>
      </c>
      <c r="B353" s="7" t="s">
        <v>634</v>
      </c>
      <c r="C353" s="2"/>
      <c r="D353" s="3"/>
      <c r="E353" s="4">
        <v>-15151440.16</v>
      </c>
      <c r="F353" s="5">
        <v>-15040184.16</v>
      </c>
      <c r="G353" s="6">
        <v>-14926091.16</v>
      </c>
      <c r="H353" s="6">
        <v>-14812864.08</v>
      </c>
      <c r="I353" s="6">
        <v>-14704094.08</v>
      </c>
      <c r="J353" s="6">
        <v>-14592551.08</v>
      </c>
      <c r="K353" s="6">
        <v>-14485399.08</v>
      </c>
      <c r="L353" s="6">
        <v>-14375515.08</v>
      </c>
      <c r="M353" s="6">
        <v>-14276945.08</v>
      </c>
      <c r="N353" s="6">
        <v>-14168642.08</v>
      </c>
      <c r="O353" s="6">
        <v>-14061161.08</v>
      </c>
      <c r="P353" s="6">
        <v>-13957911.08</v>
      </c>
      <c r="Q353" s="6">
        <v>-13852028.08</v>
      </c>
    </row>
    <row r="354" spans="1:17" x14ac:dyDescent="0.35">
      <c r="A354" s="7" t="s">
        <v>635</v>
      </c>
      <c r="B354" s="7" t="s">
        <v>636</v>
      </c>
      <c r="C354" s="2"/>
      <c r="D354" s="3"/>
      <c r="E354" s="4">
        <v>-16937969.02</v>
      </c>
      <c r="F354" s="5">
        <v>-16813594.02</v>
      </c>
      <c r="G354" s="6">
        <v>-16686049.02</v>
      </c>
      <c r="H354" s="6">
        <v>-16559471.140000001</v>
      </c>
      <c r="I354" s="6">
        <v>-16437875.890000001</v>
      </c>
      <c r="J354" s="6">
        <v>-16313180.890000001</v>
      </c>
      <c r="K354" s="6">
        <v>-16193393.890000001</v>
      </c>
      <c r="L354" s="6">
        <v>-16070552.890000001</v>
      </c>
      <c r="M354" s="6">
        <v>-15960360.890000001</v>
      </c>
      <c r="N354" s="6">
        <v>-15839287.890000001</v>
      </c>
      <c r="O354" s="6">
        <v>-15719133.890000001</v>
      </c>
      <c r="P354" s="6">
        <v>-15603708.890000001</v>
      </c>
      <c r="Q354" s="6">
        <v>-15485341.890000001</v>
      </c>
    </row>
    <row r="355" spans="1:17" x14ac:dyDescent="0.35">
      <c r="A355" s="7" t="s">
        <v>637</v>
      </c>
      <c r="B355" s="7" t="s">
        <v>638</v>
      </c>
      <c r="C355" s="9"/>
      <c r="D355" s="10"/>
      <c r="E355" s="4">
        <v>-10000000</v>
      </c>
      <c r="F355" s="10">
        <v>-10000000</v>
      </c>
      <c r="G355" s="6">
        <v>-10000000</v>
      </c>
      <c r="H355" s="6">
        <v>-10000000</v>
      </c>
      <c r="I355" s="6">
        <v>-10000000</v>
      </c>
      <c r="J355" s="6">
        <v>-10000000</v>
      </c>
      <c r="K355" s="6">
        <v>-10000000</v>
      </c>
      <c r="L355" s="6">
        <v>-10000000</v>
      </c>
      <c r="M355" s="6">
        <v>-10000000</v>
      </c>
      <c r="N355" s="6">
        <v>-10000000</v>
      </c>
      <c r="O355" s="6">
        <v>-10000000</v>
      </c>
      <c r="P355" s="6">
        <v>-10000000</v>
      </c>
      <c r="Q355" s="6">
        <v>-10000000</v>
      </c>
    </row>
    <row r="356" spans="1:17" x14ac:dyDescent="0.35">
      <c r="A356" s="7" t="s">
        <v>639</v>
      </c>
      <c r="B356" s="7" t="s">
        <v>640</v>
      </c>
      <c r="C356" s="9"/>
      <c r="D356" s="10"/>
      <c r="E356" s="4">
        <v>0.1</v>
      </c>
      <c r="F356" s="10">
        <v>0.1</v>
      </c>
      <c r="G356" s="6">
        <v>0.1</v>
      </c>
      <c r="H356" s="6">
        <v>0.1</v>
      </c>
      <c r="I356" s="6">
        <v>0.1</v>
      </c>
      <c r="J356" s="6">
        <v>0.1</v>
      </c>
      <c r="K356" s="6">
        <v>0.1</v>
      </c>
      <c r="L356" s="6">
        <v>0.1</v>
      </c>
      <c r="M356" s="6">
        <v>0.1</v>
      </c>
      <c r="N356" s="6">
        <v>0.1</v>
      </c>
      <c r="O356" s="6">
        <v>0.1</v>
      </c>
      <c r="P356" s="6">
        <v>0.1</v>
      </c>
      <c r="Q356" s="6">
        <v>0.1</v>
      </c>
    </row>
    <row r="357" spans="1:17" x14ac:dyDescent="0.35">
      <c r="A357" s="7" t="s">
        <v>641</v>
      </c>
      <c r="B357" s="7" t="s">
        <v>642</v>
      </c>
      <c r="C357" s="9"/>
      <c r="D357" s="10"/>
      <c r="E357" s="4">
        <v>-336133494.57999998</v>
      </c>
      <c r="F357" s="10">
        <v>-326530131.57999998</v>
      </c>
      <c r="G357" s="6">
        <v>-321166384.57999998</v>
      </c>
      <c r="H357" s="6">
        <v>-316875589.20999998</v>
      </c>
      <c r="I357" s="6">
        <v>-313757925.16000003</v>
      </c>
      <c r="J357" s="6">
        <v>-312123265.16000003</v>
      </c>
      <c r="K357" s="6">
        <v>-316459301.91000003</v>
      </c>
      <c r="L357" s="6">
        <v>-315873679.32999998</v>
      </c>
      <c r="M357" s="6">
        <v>-323475096.32999998</v>
      </c>
      <c r="N357" s="6">
        <v>-311200921.32999998</v>
      </c>
      <c r="O357" s="6">
        <v>0</v>
      </c>
      <c r="P357" s="6">
        <v>0</v>
      </c>
      <c r="Q357" s="6">
        <v>0</v>
      </c>
    </row>
    <row r="358" spans="1:17" x14ac:dyDescent="0.35">
      <c r="A358" s="7" t="s">
        <v>643</v>
      </c>
      <c r="B358" s="7" t="s">
        <v>644</v>
      </c>
      <c r="C358" s="9"/>
      <c r="D358" s="10"/>
      <c r="E358" s="4">
        <v>-4237321.57</v>
      </c>
      <c r="F358" s="10">
        <v>-4206207.57</v>
      </c>
      <c r="G358" s="6">
        <v>-4174299.57</v>
      </c>
      <c r="H358" s="6">
        <v>-4142633.96</v>
      </c>
      <c r="I358" s="6">
        <v>-4112214.84</v>
      </c>
      <c r="J358" s="6">
        <v>-4081019.84</v>
      </c>
      <c r="K358" s="6">
        <v>-4051052.84</v>
      </c>
      <c r="L358" s="6">
        <v>-4020321.84</v>
      </c>
      <c r="M358" s="6">
        <v>-3992755.84</v>
      </c>
      <c r="N358" s="6">
        <v>-3962467.84</v>
      </c>
      <c r="O358" s="6">
        <v>-3932408.84</v>
      </c>
      <c r="P358" s="6">
        <v>-3903533.84</v>
      </c>
      <c r="Q358" s="6">
        <v>-3873921.84</v>
      </c>
    </row>
    <row r="359" spans="1:17" x14ac:dyDescent="0.35">
      <c r="A359" s="7" t="s">
        <v>645</v>
      </c>
      <c r="B359" s="7" t="s">
        <v>646</v>
      </c>
      <c r="C359" s="9"/>
      <c r="D359" s="10"/>
      <c r="E359" s="4">
        <v>-162500000</v>
      </c>
      <c r="F359" s="10">
        <v>-162500000</v>
      </c>
      <c r="G359" s="6">
        <v>-162500000</v>
      </c>
      <c r="H359" s="6">
        <v>-162500000</v>
      </c>
      <c r="I359" s="6">
        <v>-162500000</v>
      </c>
      <c r="J359" s="6">
        <v>-162500000</v>
      </c>
      <c r="K359" s="6">
        <v>-162500000</v>
      </c>
      <c r="L359" s="6">
        <v>-162500000</v>
      </c>
      <c r="M359" s="6">
        <v>-162500000</v>
      </c>
      <c r="N359" s="6">
        <v>-162500000</v>
      </c>
      <c r="O359" s="6">
        <v>-162500000</v>
      </c>
      <c r="P359" s="6">
        <v>-162500000</v>
      </c>
      <c r="Q359" s="6">
        <v>-162500000</v>
      </c>
    </row>
    <row r="360" spans="1:17" x14ac:dyDescent="0.35">
      <c r="A360" s="7"/>
      <c r="B360" s="7"/>
      <c r="C360" s="9"/>
      <c r="D360" s="10"/>
      <c r="E360" s="4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35">
      <c r="A361" s="7"/>
      <c r="B361" s="7"/>
      <c r="C361" s="9"/>
      <c r="D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35">
      <c r="A362" s="7" t="s">
        <v>647</v>
      </c>
      <c r="B362" s="7" t="s">
        <v>783</v>
      </c>
      <c r="C362" s="9"/>
      <c r="D362" s="10"/>
      <c r="E362" s="4">
        <f>SUM(E363:E368)</f>
        <v>-105185744.66</v>
      </c>
      <c r="F362" s="4">
        <f t="shared" ref="F362:Q362" si="18">SUM(F363:F368)</f>
        <v>-108189653.64999999</v>
      </c>
      <c r="G362" s="4">
        <f t="shared" si="18"/>
        <v>-89447607.549999997</v>
      </c>
      <c r="H362" s="4">
        <f t="shared" si="18"/>
        <v>-80615812.660000011</v>
      </c>
      <c r="I362" s="4">
        <f t="shared" si="18"/>
        <v>-77395901.609999999</v>
      </c>
      <c r="J362" s="4">
        <f t="shared" si="18"/>
        <v>-74781691.650000006</v>
      </c>
      <c r="K362" s="4">
        <f t="shared" si="18"/>
        <v>-71992360.800000012</v>
      </c>
      <c r="L362" s="4">
        <f t="shared" si="18"/>
        <v>-129308819.47</v>
      </c>
      <c r="M362" s="4">
        <f t="shared" si="18"/>
        <v>-83968102.61999999</v>
      </c>
      <c r="N362" s="4">
        <f t="shared" si="18"/>
        <v>-80884147.49000001</v>
      </c>
      <c r="O362" s="4">
        <f t="shared" si="18"/>
        <v>-80382029.859999999</v>
      </c>
      <c r="P362" s="4">
        <f t="shared" si="18"/>
        <v>-76643081.400000006</v>
      </c>
      <c r="Q362" s="4">
        <f t="shared" si="18"/>
        <v>-74639657.219999999</v>
      </c>
    </row>
    <row r="363" spans="1:17" x14ac:dyDescent="0.35">
      <c r="A363" s="7" t="s">
        <v>647</v>
      </c>
      <c r="B363" s="7" t="s">
        <v>783</v>
      </c>
      <c r="C363" s="9"/>
      <c r="D363" s="10"/>
      <c r="E363" s="4">
        <v>-7910937.7400000002</v>
      </c>
      <c r="F363" s="10">
        <v>-7566456.4900000002</v>
      </c>
      <c r="G363" s="6">
        <v>-6955715.0599999996</v>
      </c>
      <c r="H363" s="6">
        <v>-6673144.0300000003</v>
      </c>
      <c r="I363" s="6">
        <v>-6827215.3200000003</v>
      </c>
      <c r="J363" s="6">
        <v>-6677418.04</v>
      </c>
      <c r="K363" s="6">
        <v>-6419788.9500000002</v>
      </c>
      <c r="L363" s="6">
        <v>-6443820.5599999996</v>
      </c>
      <c r="M363" s="6">
        <v>-5471883.7699999996</v>
      </c>
      <c r="N363" s="6">
        <v>-4096349.87</v>
      </c>
      <c r="O363" s="6">
        <v>-4032942.5</v>
      </c>
      <c r="P363" s="6">
        <v>-3633869.22</v>
      </c>
      <c r="Q363" s="6">
        <v>-4549186.4800000004</v>
      </c>
    </row>
    <row r="364" spans="1:17" x14ac:dyDescent="0.35">
      <c r="A364" s="7" t="s">
        <v>649</v>
      </c>
      <c r="B364" s="7" t="s">
        <v>650</v>
      </c>
      <c r="C364" s="9"/>
      <c r="D364" s="10"/>
      <c r="E364" s="4">
        <v>-74357468.730000004</v>
      </c>
      <c r="F364" s="10">
        <v>-71831617.980000004</v>
      </c>
      <c r="G364" s="6">
        <v>-69321667.890000001</v>
      </c>
      <c r="H364" s="6">
        <v>-66835686.590000004</v>
      </c>
      <c r="I364" s="6">
        <v>-64371377.32</v>
      </c>
      <c r="J364" s="6">
        <v>-61919847.479999997</v>
      </c>
      <c r="K364" s="6">
        <v>-59469613.240000002</v>
      </c>
      <c r="L364" s="6">
        <v>-72723854.75</v>
      </c>
      <c r="M364" s="6">
        <v>-70275799.489999995</v>
      </c>
      <c r="N364" s="6">
        <v>-67758193.530000001</v>
      </c>
      <c r="O364" s="6">
        <v>-65324766.5</v>
      </c>
      <c r="P364" s="6">
        <v>-62890904.060000002</v>
      </c>
      <c r="Q364" s="6">
        <v>-60471646.68</v>
      </c>
    </row>
    <row r="365" spans="1:17" ht="24" customHeight="1" x14ac:dyDescent="0.35">
      <c r="A365" s="7" t="s">
        <v>675</v>
      </c>
      <c r="B365" s="7" t="s">
        <v>676</v>
      </c>
      <c r="C365" s="9"/>
      <c r="D365" s="10"/>
      <c r="E365" s="11">
        <v>-1156606.8899999999</v>
      </c>
      <c r="F365" s="10">
        <v>-1149325.8400000001</v>
      </c>
      <c r="G365" s="6">
        <v>-2266777.08</v>
      </c>
      <c r="H365" s="6">
        <v>-1128426.58</v>
      </c>
      <c r="I365" s="6">
        <v>-1122574.8600000001</v>
      </c>
      <c r="J365" s="6">
        <v>-1121981.5900000001</v>
      </c>
      <c r="K365" s="6">
        <v>-1119932.1100000001</v>
      </c>
      <c r="L365" s="6">
        <v>-1120983.82</v>
      </c>
      <c r="M365" s="6">
        <v>-1152831.6399999999</v>
      </c>
      <c r="N365" s="6">
        <v>-2220869.0299999998</v>
      </c>
      <c r="O365" s="6">
        <v>-2221068.41</v>
      </c>
      <c r="P365" s="6">
        <v>-2214380.64</v>
      </c>
      <c r="Q365" s="6">
        <v>-1106583.54</v>
      </c>
    </row>
    <row r="366" spans="1:17" x14ac:dyDescent="0.35">
      <c r="A366" s="7" t="s">
        <v>651</v>
      </c>
      <c r="B366" s="7" t="s">
        <v>652</v>
      </c>
      <c r="C366" s="9"/>
      <c r="D366" s="10"/>
      <c r="E366" s="11">
        <v>-21689335.800000001</v>
      </c>
      <c r="F366" s="10">
        <v>-27571307.289999999</v>
      </c>
      <c r="G366" s="6">
        <v>-10807630.02</v>
      </c>
      <c r="H366" s="6">
        <v>-5883350.54</v>
      </c>
      <c r="I366" s="6">
        <v>-4979890.41</v>
      </c>
      <c r="J366" s="6">
        <v>-4967637.47</v>
      </c>
      <c r="K366" s="6">
        <v>-4888345.93</v>
      </c>
      <c r="L366" s="6">
        <v>-48925414.850000001</v>
      </c>
      <c r="M366" s="6">
        <v>-6970876.3099999996</v>
      </c>
      <c r="N366" s="6">
        <v>-5053060.32</v>
      </c>
      <c r="O366" s="6">
        <v>-7116360.7599999998</v>
      </c>
      <c r="P366" s="6">
        <v>-6285831.1500000004</v>
      </c>
      <c r="Q366" s="6">
        <v>-6962526.7300000004</v>
      </c>
    </row>
    <row r="367" spans="1:17" x14ac:dyDescent="0.35">
      <c r="A367" s="7" t="s">
        <v>653</v>
      </c>
      <c r="B367" s="7" t="s">
        <v>654</v>
      </c>
      <c r="C367" s="9"/>
      <c r="D367" s="10"/>
      <c r="E367" s="11">
        <v>0</v>
      </c>
      <c r="F367" s="10">
        <v>0</v>
      </c>
      <c r="G367" s="6">
        <v>-25548.95</v>
      </c>
      <c r="H367" s="6">
        <v>-25548.95</v>
      </c>
      <c r="I367" s="6">
        <v>-25548.95</v>
      </c>
      <c r="J367" s="6">
        <v>-25548.95</v>
      </c>
      <c r="K367" s="6">
        <v>-25548.95</v>
      </c>
      <c r="L367" s="6">
        <v>-25548.95</v>
      </c>
      <c r="M367" s="6">
        <v>-25548.95</v>
      </c>
      <c r="N367" s="6">
        <v>-25548.95</v>
      </c>
      <c r="O367" s="6">
        <v>-25548.95</v>
      </c>
      <c r="P367" s="6">
        <v>-25548.95</v>
      </c>
      <c r="Q367" s="6">
        <v>-25548.95</v>
      </c>
    </row>
    <row r="368" spans="1:17" x14ac:dyDescent="0.35">
      <c r="A368" s="7" t="s">
        <v>655</v>
      </c>
      <c r="B368" s="7" t="s">
        <v>656</v>
      </c>
      <c r="C368" s="9"/>
      <c r="D368" s="10"/>
      <c r="E368" s="11">
        <v>-71395.5</v>
      </c>
      <c r="F368" s="10">
        <v>-70946.05</v>
      </c>
      <c r="G368" s="6">
        <v>-70268.55</v>
      </c>
      <c r="H368" s="6">
        <v>-69655.97</v>
      </c>
      <c r="I368" s="6">
        <v>-69294.75</v>
      </c>
      <c r="J368" s="6">
        <v>-69258.12</v>
      </c>
      <c r="K368" s="6">
        <v>-69131.62</v>
      </c>
      <c r="L368" s="6">
        <v>-69196.539999999994</v>
      </c>
      <c r="M368" s="6">
        <v>-71162.460000000006</v>
      </c>
      <c r="N368" s="6">
        <v>-1730125.79</v>
      </c>
      <c r="O368" s="6">
        <v>-1661342.74</v>
      </c>
      <c r="P368" s="6">
        <v>-1592547.38</v>
      </c>
      <c r="Q368" s="6">
        <v>-1524164.84</v>
      </c>
    </row>
    <row r="369" spans="1:17" x14ac:dyDescent="0.35">
      <c r="A369" s="7" t="s">
        <v>657</v>
      </c>
      <c r="B369" s="7" t="s">
        <v>784</v>
      </c>
      <c r="C369" s="9"/>
      <c r="D369" s="10"/>
      <c r="E369" s="11">
        <v>-2076564.27</v>
      </c>
      <c r="F369" s="10">
        <v>-3379372.6</v>
      </c>
      <c r="G369" s="6">
        <v>-1875175.38</v>
      </c>
      <c r="H369" s="6">
        <v>-3496464.2</v>
      </c>
      <c r="I369" s="6">
        <v>-3900206.02</v>
      </c>
      <c r="J369" s="6">
        <v>-3560441.13</v>
      </c>
      <c r="K369" s="6">
        <v>-3344518.58</v>
      </c>
      <c r="L369" s="6">
        <v>-56230991.149999999</v>
      </c>
      <c r="M369" s="6">
        <v>-4656364.4000000004</v>
      </c>
      <c r="N369" s="6">
        <v>-3607752.03</v>
      </c>
      <c r="O369" s="6">
        <v>-3637443.18</v>
      </c>
      <c r="P369" s="6">
        <v>-3001106.53</v>
      </c>
      <c r="Q369" s="6">
        <v>-3804464.44</v>
      </c>
    </row>
    <row r="370" spans="1:17" x14ac:dyDescent="0.35">
      <c r="A370" s="7" t="s">
        <v>659</v>
      </c>
      <c r="B370" s="7" t="s">
        <v>785</v>
      </c>
      <c r="C370" s="9"/>
      <c r="D370" s="10"/>
      <c r="E370" s="11">
        <v>-7156686.54</v>
      </c>
      <c r="F370" s="10">
        <v>-7145899.2400000002</v>
      </c>
      <c r="G370" s="6">
        <v>-6620915.6699999999</v>
      </c>
      <c r="H370" s="6">
        <v>-6474601.79</v>
      </c>
      <c r="I370" s="6">
        <v>-7175831.8899999997</v>
      </c>
      <c r="J370" s="6">
        <v>-7538280.5599999996</v>
      </c>
      <c r="K370" s="6">
        <v>-7489795.5199999996</v>
      </c>
      <c r="L370" s="6">
        <v>-7539974.7199999997</v>
      </c>
      <c r="M370" s="6">
        <v>-6254207.8600000003</v>
      </c>
      <c r="N370" s="6">
        <v>-12562501.4</v>
      </c>
      <c r="O370" s="6">
        <v>-12753506.82</v>
      </c>
      <c r="P370" s="6">
        <v>-6584404.8499999996</v>
      </c>
      <c r="Q370" s="6">
        <v>-6386659.1200000001</v>
      </c>
    </row>
    <row r="371" spans="1:17" x14ac:dyDescent="0.35">
      <c r="A371" s="7" t="s">
        <v>661</v>
      </c>
      <c r="B371" s="7" t="s">
        <v>781</v>
      </c>
      <c r="C371" s="9"/>
      <c r="D371" s="10"/>
      <c r="E371" s="11">
        <v>-5970273065.8900003</v>
      </c>
      <c r="F371" s="10">
        <v>-5937522215.1599998</v>
      </c>
      <c r="G371" s="6">
        <v>-6420382417.5900002</v>
      </c>
      <c r="H371" s="6">
        <v>-6616325099.7200003</v>
      </c>
      <c r="I371" s="6">
        <v>-6844490627.7399998</v>
      </c>
      <c r="J371" s="6">
        <v>-7026185412.8699999</v>
      </c>
      <c r="K371" s="6">
        <v>-7207880198</v>
      </c>
      <c r="L371" s="6">
        <v>-7389574983.1300001</v>
      </c>
      <c r="M371" s="6">
        <v>-7571269768.2600002</v>
      </c>
      <c r="N371" s="6">
        <v>-7752964553.3900003</v>
      </c>
      <c r="O371" s="6">
        <v>-7934659338.5200005</v>
      </c>
      <c r="P371" s="6">
        <v>-3722759751.75</v>
      </c>
      <c r="Q371" s="6">
        <v>-3904454536.8800001</v>
      </c>
    </row>
    <row r="372" spans="1:17" x14ac:dyDescent="0.35">
      <c r="A372" s="7" t="s">
        <v>663</v>
      </c>
      <c r="B372" s="7" t="s">
        <v>786</v>
      </c>
      <c r="C372" s="9"/>
      <c r="D372" s="10"/>
      <c r="E372" s="11">
        <v>-114983939.83</v>
      </c>
      <c r="F372" s="10">
        <v>-109378119.83</v>
      </c>
      <c r="G372" s="6">
        <v>-104707819.83</v>
      </c>
      <c r="H372" s="6">
        <v>-99328719.829999998</v>
      </c>
      <c r="I372" s="6">
        <v>-94806935.829999998</v>
      </c>
      <c r="J372" s="6">
        <v>-90230103.829999998</v>
      </c>
      <c r="K372" s="6">
        <v>-85441811.829999998</v>
      </c>
      <c r="L372" s="6">
        <v>-81335155.829999998</v>
      </c>
      <c r="M372" s="6">
        <v>-77473259.829999998</v>
      </c>
      <c r="N372" s="6">
        <v>-74139035.829999998</v>
      </c>
      <c r="O372" s="6">
        <v>-70467395.829999998</v>
      </c>
      <c r="P372" s="6">
        <v>-66725291.829999998</v>
      </c>
      <c r="Q372" s="6">
        <v>-62587251.829999998</v>
      </c>
    </row>
    <row r="373" spans="1:17" x14ac:dyDescent="0.35">
      <c r="A373" s="7" t="s">
        <v>665</v>
      </c>
      <c r="B373" s="7" t="s">
        <v>787</v>
      </c>
      <c r="C373" s="9"/>
      <c r="D373" s="10"/>
      <c r="E373" s="11">
        <v>-51620578.82</v>
      </c>
      <c r="F373" s="10">
        <v>-51620578.82</v>
      </c>
      <c r="G373" s="6">
        <v>-51620578.82</v>
      </c>
      <c r="H373" s="6">
        <v>-51620578.82</v>
      </c>
      <c r="I373" s="6">
        <v>-33115200</v>
      </c>
      <c r="J373" s="6">
        <v>-33115200</v>
      </c>
      <c r="K373" s="6">
        <v>-33115200</v>
      </c>
      <c r="L373" s="6">
        <v>-33115200</v>
      </c>
      <c r="M373" s="6">
        <v>-33115200</v>
      </c>
      <c r="N373" s="6">
        <v>-33115200</v>
      </c>
      <c r="O373" s="6">
        <v>-33115200</v>
      </c>
      <c r="P373" s="6">
        <v>-33115200</v>
      </c>
      <c r="Q373" s="6">
        <v>-33115200</v>
      </c>
    </row>
    <row r="374" spans="1:17" x14ac:dyDescent="0.35">
      <c r="A374" s="7" t="s">
        <v>667</v>
      </c>
      <c r="B374" s="7" t="s">
        <v>668</v>
      </c>
      <c r="C374" s="9"/>
      <c r="D374" s="10"/>
      <c r="E374" s="11">
        <v>-682252782.44000006</v>
      </c>
      <c r="F374" s="10">
        <v>-701095513.91999996</v>
      </c>
      <c r="G374" s="6">
        <v>-686927.12999999989</v>
      </c>
      <c r="H374" s="6">
        <v>-281347016.95000005</v>
      </c>
      <c r="I374" s="6">
        <v>-22597651.710000001</v>
      </c>
      <c r="J374" s="6">
        <v>-11758448.899999999</v>
      </c>
      <c r="K374" s="6">
        <v>-11758446.529999999</v>
      </c>
      <c r="L374" s="6">
        <v>-322437176.32999998</v>
      </c>
      <c r="M374" s="6">
        <v>-311613336.08999997</v>
      </c>
      <c r="N374" s="6">
        <v>-311619754.62</v>
      </c>
      <c r="O374" s="6">
        <v>-311625952.62</v>
      </c>
      <c r="P374" s="6">
        <v>-322300640.97000003</v>
      </c>
      <c r="Q374" s="6">
        <v>-322306779.07999998</v>
      </c>
    </row>
    <row r="375" spans="1:17" x14ac:dyDescent="0.35">
      <c r="A375" s="7"/>
      <c r="B375" s="7"/>
      <c r="C375" s="9"/>
      <c r="D375" s="10"/>
      <c r="E375" s="11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35">
      <c r="A376" s="7"/>
      <c r="B376" s="7"/>
      <c r="C376" s="9"/>
      <c r="D376" s="10"/>
      <c r="E376" s="11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35">
      <c r="A377" s="7"/>
      <c r="B377" s="7"/>
      <c r="C377" s="9"/>
      <c r="D377" s="10"/>
      <c r="E377" s="11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35">
      <c r="A378" s="7" t="s">
        <v>683</v>
      </c>
      <c r="B378" s="7" t="s">
        <v>782</v>
      </c>
      <c r="C378" s="9"/>
      <c r="D378" s="10"/>
      <c r="E378" s="11">
        <f>SUM(E379:E395)</f>
        <v>-3527620668.2800002</v>
      </c>
      <c r="F378" s="11">
        <f t="shared" ref="F378:Q378" si="19">SUM(F379:F395)</f>
        <v>-3693643117.7000003</v>
      </c>
      <c r="G378" s="11">
        <f t="shared" si="19"/>
        <v>-3640824876.6700001</v>
      </c>
      <c r="H378" s="11">
        <f t="shared" si="19"/>
        <v>-3595658084.5099998</v>
      </c>
      <c r="I378" s="11">
        <f t="shared" si="19"/>
        <v>-3559484925.7599998</v>
      </c>
      <c r="J378" s="11">
        <f t="shared" si="19"/>
        <v>-3533199787.4699998</v>
      </c>
      <c r="K378" s="11">
        <f t="shared" si="19"/>
        <v>-3718982649.3699999</v>
      </c>
      <c r="L378" s="11">
        <f t="shared" si="19"/>
        <v>-3283986732.77</v>
      </c>
      <c r="M378" s="11">
        <f t="shared" si="19"/>
        <v>-3318706611.4200001</v>
      </c>
      <c r="N378" s="11">
        <f t="shared" si="19"/>
        <v>-3431861849.3000002</v>
      </c>
      <c r="O378" s="11">
        <f t="shared" si="19"/>
        <v>-8526742126.6600008</v>
      </c>
      <c r="P378" s="11">
        <f t="shared" si="19"/>
        <v>-8418389109.7200012</v>
      </c>
      <c r="Q378" s="11">
        <f t="shared" si="19"/>
        <v>-8752446285.420002</v>
      </c>
    </row>
    <row r="379" spans="1:17" x14ac:dyDescent="0.35">
      <c r="A379" s="7" t="s">
        <v>683</v>
      </c>
      <c r="B379" s="7" t="s">
        <v>684</v>
      </c>
      <c r="C379" s="9"/>
      <c r="D379" s="10"/>
      <c r="E379" s="11">
        <v>-46337012.840000004</v>
      </c>
      <c r="F379" s="10">
        <v>-45033056.840000004</v>
      </c>
      <c r="G379" s="6">
        <v>-44313549.840000004</v>
      </c>
      <c r="H379" s="6">
        <v>-43741486.619999997</v>
      </c>
      <c r="I379" s="6">
        <v>-43336555.799999997</v>
      </c>
      <c r="J379" s="6">
        <v>-43130495.799999997</v>
      </c>
      <c r="K379" s="6">
        <v>-42875510.799999997</v>
      </c>
      <c r="L379" s="6">
        <v>-42734300.409999996</v>
      </c>
      <c r="M379" s="6">
        <v>-43780481.409999996</v>
      </c>
      <c r="N379" s="6">
        <v>-42138093.409999996</v>
      </c>
      <c r="O379" s="6">
        <v>-41944401.409999996</v>
      </c>
      <c r="P379" s="6">
        <v>-41772374.409999996</v>
      </c>
      <c r="Q379" s="6">
        <v>-41595356.409999996</v>
      </c>
    </row>
    <row r="380" spans="1:17" x14ac:dyDescent="0.35">
      <c r="A380" s="7" t="s">
        <v>677</v>
      </c>
      <c r="B380" s="7" t="s">
        <v>678</v>
      </c>
      <c r="C380" s="9"/>
      <c r="D380" s="10"/>
      <c r="E380" s="11">
        <v>-1348908437.6099999</v>
      </c>
      <c r="F380" s="10">
        <v>-1322514468.1300001</v>
      </c>
      <c r="G380" s="6">
        <v>-1300309914.75</v>
      </c>
      <c r="H380" s="6">
        <v>-1282427722.0599999</v>
      </c>
      <c r="I380" s="6">
        <v>-1269281929.25</v>
      </c>
      <c r="J380" s="6">
        <v>-1262065336.96</v>
      </c>
      <c r="K380" s="6">
        <v>-1291796215.02</v>
      </c>
      <c r="L380" s="6">
        <v>-1286318575.5799999</v>
      </c>
      <c r="M380" s="6">
        <v>-1316324785.23</v>
      </c>
      <c r="N380" s="6">
        <v>-1266179738.3</v>
      </c>
      <c r="O380" s="6">
        <v>-1259640949.3</v>
      </c>
      <c r="P380" s="6">
        <v>-1253334224.3</v>
      </c>
      <c r="Q380" s="6">
        <v>-1284997244.8900001</v>
      </c>
    </row>
    <row r="381" spans="1:17" x14ac:dyDescent="0.35">
      <c r="A381" s="7" t="s">
        <v>679</v>
      </c>
      <c r="B381" s="7" t="s">
        <v>680</v>
      </c>
      <c r="C381" s="9"/>
      <c r="D381" s="10"/>
      <c r="E381" s="11">
        <v>-40858157.189999998</v>
      </c>
      <c r="F381" s="10">
        <v>-39871565.189999998</v>
      </c>
      <c r="G381" s="6">
        <v>-39401137.189999998</v>
      </c>
      <c r="H381" s="6">
        <v>-39057649.710000001</v>
      </c>
      <c r="I381" s="6">
        <v>-38855104.710000001</v>
      </c>
      <c r="J381" s="6">
        <v>-38834570.710000001</v>
      </c>
      <c r="K381" s="6">
        <v>-38763632.710000001</v>
      </c>
      <c r="L381" s="6">
        <v>-38800035.020000003</v>
      </c>
      <c r="M381" s="6">
        <v>-39902367.020000003</v>
      </c>
      <c r="N381" s="6">
        <v>-243506202.83000001</v>
      </c>
      <c r="O381" s="6">
        <v>-218965858.86000001</v>
      </c>
      <c r="P381" s="6">
        <v>-189875018.91999999</v>
      </c>
      <c r="Q381" s="6">
        <v>-164068106.81</v>
      </c>
    </row>
    <row r="382" spans="1:17" x14ac:dyDescent="0.35">
      <c r="A382" s="7" t="s">
        <v>685</v>
      </c>
      <c r="B382" s="7" t="s">
        <v>686</v>
      </c>
      <c r="C382" s="9"/>
      <c r="D382" s="10"/>
      <c r="E382" s="11">
        <v>0</v>
      </c>
      <c r="F382" s="10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-898144655.54999995</v>
      </c>
      <c r="P382" s="6">
        <v>-888709039.54999995</v>
      </c>
      <c r="Q382" s="6">
        <v>-878958902.54999995</v>
      </c>
    </row>
    <row r="383" spans="1:17" x14ac:dyDescent="0.35">
      <c r="A383" s="7" t="s">
        <v>687</v>
      </c>
      <c r="B383" s="7" t="s">
        <v>688</v>
      </c>
      <c r="C383" s="9"/>
      <c r="D383" s="10"/>
      <c r="E383" s="11">
        <v>-1139830372.28</v>
      </c>
      <c r="F383" s="10">
        <v>-1362412994.1800001</v>
      </c>
      <c r="G383" s="6">
        <v>-1348860685.1800001</v>
      </c>
      <c r="H383" s="6">
        <v>-1335308376.26</v>
      </c>
      <c r="I383" s="6">
        <v>-1322193238.5899999</v>
      </c>
      <c r="J383" s="6">
        <v>-1308640929.5899999</v>
      </c>
      <c r="K383" s="6">
        <v>-1295525791.5899999</v>
      </c>
      <c r="L383" s="6">
        <v>-1281973482.5899999</v>
      </c>
      <c r="M383" s="6">
        <v>-1269732687.5899999</v>
      </c>
      <c r="N383" s="6">
        <v>-1256180378.5899999</v>
      </c>
      <c r="O383" s="6">
        <v>-1242628069.5899999</v>
      </c>
      <c r="P383" s="6">
        <v>-1229512931.5899999</v>
      </c>
      <c r="Q383" s="6">
        <v>-1215960622.5899999</v>
      </c>
    </row>
    <row r="384" spans="1:17" x14ac:dyDescent="0.35">
      <c r="A384" s="7" t="s">
        <v>669</v>
      </c>
      <c r="B384" s="7" t="s">
        <v>670</v>
      </c>
      <c r="C384" s="9"/>
      <c r="D384" s="10"/>
      <c r="E384" s="11">
        <v>0</v>
      </c>
      <c r="F384" s="10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</row>
    <row r="385" spans="1:17" x14ac:dyDescent="0.35">
      <c r="A385" s="7" t="s">
        <v>671</v>
      </c>
      <c r="B385" s="7" t="s">
        <v>672</v>
      </c>
      <c r="C385" s="9"/>
      <c r="D385" s="10"/>
      <c r="E385" s="11">
        <v>0</v>
      </c>
      <c r="F385" s="10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-1660762739.22</v>
      </c>
      <c r="P385" s="6">
        <v>-1643732602.22</v>
      </c>
      <c r="Q385" s="6">
        <v>-1626134794.22</v>
      </c>
    </row>
    <row r="386" spans="1:17" x14ac:dyDescent="0.35">
      <c r="A386" s="7" t="s">
        <v>689</v>
      </c>
      <c r="B386" s="7" t="s">
        <v>690</v>
      </c>
      <c r="C386" s="9"/>
      <c r="D386" s="10"/>
      <c r="E386" s="11">
        <v>0</v>
      </c>
      <c r="F386" s="10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-3524383.56</v>
      </c>
      <c r="P386" s="6">
        <v>-3524383.56</v>
      </c>
      <c r="Q386" s="6">
        <v>-3524383.56</v>
      </c>
    </row>
    <row r="387" spans="1:17" x14ac:dyDescent="0.35">
      <c r="A387" s="7" t="s">
        <v>691</v>
      </c>
      <c r="B387" s="7" t="s">
        <v>692</v>
      </c>
      <c r="C387" s="9"/>
      <c r="D387" s="10"/>
      <c r="E387" s="11">
        <v>0</v>
      </c>
      <c r="F387" s="10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-204835615</v>
      </c>
      <c r="P387" s="6">
        <v>-202649314</v>
      </c>
      <c r="Q387" s="6">
        <v>-200390136</v>
      </c>
    </row>
    <row r="388" spans="1:17" x14ac:dyDescent="0.35">
      <c r="A388" s="7" t="s">
        <v>693</v>
      </c>
      <c r="B388" s="7" t="s">
        <v>694</v>
      </c>
      <c r="C388" s="9"/>
      <c r="D388" s="10"/>
      <c r="E388" s="11">
        <v>0</v>
      </c>
      <c r="F388" s="10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-269212330</v>
      </c>
      <c r="P388" s="6">
        <v>-266130138</v>
      </c>
      <c r="Q388" s="6">
        <v>-262945206</v>
      </c>
    </row>
    <row r="389" spans="1:17" x14ac:dyDescent="0.35">
      <c r="A389" s="7" t="s">
        <v>695</v>
      </c>
      <c r="B389" s="7" t="s">
        <v>696</v>
      </c>
      <c r="C389" s="9"/>
      <c r="D389" s="10"/>
      <c r="E389" s="11">
        <v>-951686688.36000001</v>
      </c>
      <c r="F389" s="10">
        <v>-923811033.36000001</v>
      </c>
      <c r="G389" s="6">
        <v>-907939589.71000004</v>
      </c>
      <c r="H389" s="6">
        <v>-895122849.86000001</v>
      </c>
      <c r="I389" s="6">
        <v>-885818097.40999997</v>
      </c>
      <c r="J389" s="6">
        <v>-880528454.40999997</v>
      </c>
      <c r="K389" s="6">
        <v>-1050021499.25</v>
      </c>
      <c r="L389" s="6">
        <v>-634160339.16999996</v>
      </c>
      <c r="M389" s="6">
        <v>-648966290.16999996</v>
      </c>
      <c r="N389" s="6">
        <v>-623857436.16999996</v>
      </c>
      <c r="O389" s="6">
        <v>-618096821.16999996</v>
      </c>
      <c r="P389" s="6">
        <v>-614820315.16999996</v>
      </c>
      <c r="Q389" s="6">
        <v>-618474271.38999999</v>
      </c>
    </row>
    <row r="390" spans="1:17" x14ac:dyDescent="0.35">
      <c r="A390" s="7" t="s">
        <v>697</v>
      </c>
      <c r="B390" s="7" t="s">
        <v>698</v>
      </c>
      <c r="C390" s="9"/>
      <c r="D390" s="10"/>
      <c r="E390" s="11">
        <v>0</v>
      </c>
      <c r="F390" s="10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-536780823</v>
      </c>
      <c r="P390" s="6">
        <v>-530616439</v>
      </c>
      <c r="Q390" s="6">
        <v>-524246576</v>
      </c>
    </row>
    <row r="391" spans="1:17" x14ac:dyDescent="0.35">
      <c r="A391" s="7" t="s">
        <v>699</v>
      </c>
      <c r="B391" s="7" t="s">
        <v>700</v>
      </c>
      <c r="C391" s="9"/>
      <c r="D391" s="10"/>
      <c r="E391" s="11">
        <v>0</v>
      </c>
      <c r="F391" s="10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-525890412</v>
      </c>
      <c r="P391" s="6">
        <v>-519726028</v>
      </c>
      <c r="Q391" s="6">
        <v>-513356165</v>
      </c>
    </row>
    <row r="392" spans="1:17" x14ac:dyDescent="0.35">
      <c r="A392" s="7" t="s">
        <v>701</v>
      </c>
      <c r="B392" s="7" t="s">
        <v>702</v>
      </c>
      <c r="C392" s="9"/>
      <c r="D392" s="10"/>
      <c r="E392" s="11">
        <v>0</v>
      </c>
      <c r="F392" s="10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-207972602</v>
      </c>
      <c r="P392" s="6">
        <v>-205506849</v>
      </c>
      <c r="Q392" s="6">
        <v>-202958904</v>
      </c>
    </row>
    <row r="393" spans="1:17" x14ac:dyDescent="0.35">
      <c r="A393" s="7" t="s">
        <v>703</v>
      </c>
      <c r="B393" s="7" t="s">
        <v>704</v>
      </c>
      <c r="C393" s="9"/>
      <c r="D393" s="10"/>
      <c r="E393" s="11">
        <v>0</v>
      </c>
      <c r="F393" s="10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-312575342</v>
      </c>
      <c r="P393" s="4">
        <v>-308876712</v>
      </c>
      <c r="Q393" s="4">
        <v>-305054794</v>
      </c>
    </row>
    <row r="394" spans="1:17" x14ac:dyDescent="0.35">
      <c r="A394" s="7" t="s">
        <v>705</v>
      </c>
      <c r="B394" s="7" t="s">
        <v>706</v>
      </c>
      <c r="C394" s="9"/>
      <c r="D394" s="10"/>
      <c r="E394" s="11">
        <v>0</v>
      </c>
      <c r="F394" s="10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-518698631</v>
      </c>
      <c r="P394" s="4">
        <v>-512534247</v>
      </c>
      <c r="Q394" s="4">
        <v>-506164384</v>
      </c>
    </row>
    <row r="395" spans="1:17" x14ac:dyDescent="0.35">
      <c r="A395" s="7" t="s">
        <v>707</v>
      </c>
      <c r="B395" s="7" t="s">
        <v>708</v>
      </c>
      <c r="C395" s="9"/>
      <c r="D395" s="10"/>
      <c r="E395" s="11">
        <v>0</v>
      </c>
      <c r="F395" s="10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-7068493</v>
      </c>
      <c r="P395" s="4">
        <v>-7068493</v>
      </c>
      <c r="Q395" s="4">
        <v>-403616438</v>
      </c>
    </row>
    <row r="396" spans="1:17" x14ac:dyDescent="0.35">
      <c r="A396" s="7"/>
      <c r="B396" s="7"/>
      <c r="C396" s="9"/>
      <c r="D396" s="10"/>
      <c r="E396" s="11"/>
      <c r="F396" s="1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35">
      <c r="A397" s="7" t="s">
        <v>709</v>
      </c>
      <c r="B397" s="7" t="s">
        <v>780</v>
      </c>
      <c r="C397" s="9"/>
      <c r="D397" s="10"/>
      <c r="E397" s="11">
        <f>E398+E399</f>
        <v>-364710503.85000002</v>
      </c>
      <c r="F397" s="11">
        <f t="shared" ref="F397:Q397" si="20">F398+F399</f>
        <v>-1070205944.5700001</v>
      </c>
      <c r="G397" s="11">
        <f t="shared" si="20"/>
        <v>-438622628.12</v>
      </c>
      <c r="H397" s="11">
        <f t="shared" si="20"/>
        <v>-381677669.52999997</v>
      </c>
      <c r="I397" s="11">
        <f t="shared" si="20"/>
        <v>-263386950.69</v>
      </c>
      <c r="J397" s="11">
        <f t="shared" si="20"/>
        <v>-509757385.28000003</v>
      </c>
      <c r="K397" s="11">
        <f t="shared" si="20"/>
        <v>-486840056.68000001</v>
      </c>
      <c r="L397" s="11">
        <f t="shared" si="20"/>
        <v>-1187465724.9400001</v>
      </c>
      <c r="M397" s="11">
        <f t="shared" si="20"/>
        <v>-835728697.82000005</v>
      </c>
      <c r="N397" s="11">
        <f t="shared" si="20"/>
        <v>-1643439851.01</v>
      </c>
      <c r="O397" s="11">
        <f t="shared" si="20"/>
        <v>-160409925.34999999</v>
      </c>
      <c r="P397" s="11">
        <f t="shared" si="20"/>
        <v>-58218765.230000004</v>
      </c>
      <c r="Q397" s="11">
        <f t="shared" si="20"/>
        <v>-49366153.140000001</v>
      </c>
    </row>
    <row r="398" spans="1:17" x14ac:dyDescent="0.35">
      <c r="A398" s="7" t="s">
        <v>709</v>
      </c>
      <c r="B398" s="7" t="s">
        <v>710</v>
      </c>
      <c r="C398" s="9"/>
      <c r="D398" s="10"/>
      <c r="E398" s="11">
        <v>-13580090</v>
      </c>
      <c r="F398" s="10">
        <v>-107681551.25</v>
      </c>
      <c r="G398" s="4">
        <v>-52101490</v>
      </c>
      <c r="H398" s="4">
        <v>-11998389</v>
      </c>
      <c r="I398" s="4">
        <v>-10615707.890000001</v>
      </c>
      <c r="J398" s="4">
        <v>-15911166.23</v>
      </c>
      <c r="K398" s="4">
        <v>-16711666.23</v>
      </c>
      <c r="L398" s="4">
        <v>-16725666.23</v>
      </c>
      <c r="M398" s="4">
        <v>-16037266.23</v>
      </c>
      <c r="N398" s="4">
        <v>-20754466.23</v>
      </c>
      <c r="O398" s="4">
        <v>-50291066.229999997</v>
      </c>
      <c r="P398" s="4">
        <v>-14572829.560000001</v>
      </c>
      <c r="Q398" s="4">
        <v>-10510300</v>
      </c>
    </row>
    <row r="399" spans="1:17" x14ac:dyDescent="0.35">
      <c r="A399" s="7" t="s">
        <v>591</v>
      </c>
      <c r="B399" s="7" t="s">
        <v>592</v>
      </c>
      <c r="C399" s="2"/>
      <c r="D399" s="3"/>
      <c r="E399" s="4">
        <v>-351130413.85000002</v>
      </c>
      <c r="F399" s="5">
        <v>-962524393.32000005</v>
      </c>
      <c r="G399" s="6">
        <v>-386521138.12</v>
      </c>
      <c r="H399" s="6">
        <v>-369679280.52999997</v>
      </c>
      <c r="I399" s="6">
        <v>-252771242.80000001</v>
      </c>
      <c r="J399" s="6">
        <v>-493846219.05000001</v>
      </c>
      <c r="K399" s="6">
        <v>-470128390.44999999</v>
      </c>
      <c r="L399" s="6">
        <v>-1170740058.71</v>
      </c>
      <c r="M399" s="6">
        <v>-819691431.59000003</v>
      </c>
      <c r="N399" s="6">
        <v>-1622685384.78</v>
      </c>
      <c r="O399" s="6">
        <v>-110118859.12</v>
      </c>
      <c r="P399" s="6">
        <v>-43645935.670000002</v>
      </c>
      <c r="Q399" s="6">
        <v>-38855853.140000001</v>
      </c>
    </row>
    <row r="400" spans="1:17" x14ac:dyDescent="0.35">
      <c r="A400" s="7" t="s">
        <v>711</v>
      </c>
      <c r="B400" s="7" t="s">
        <v>712</v>
      </c>
      <c r="C400" s="9"/>
      <c r="D400" s="10"/>
      <c r="E400" s="11">
        <v>-47337998.75</v>
      </c>
      <c r="F400" s="10">
        <v>-45079744.170000002</v>
      </c>
      <c r="G400" s="10">
        <v>-120545376.23999999</v>
      </c>
      <c r="H400" s="10">
        <v>-176175514.88</v>
      </c>
      <c r="I400" s="10">
        <v>-111100439.03</v>
      </c>
      <c r="J400" s="10">
        <v>-104390231.02</v>
      </c>
      <c r="K400" s="10">
        <v>-252392011.49000001</v>
      </c>
      <c r="L400" s="10">
        <v>-187695483.75999999</v>
      </c>
      <c r="M400" s="10">
        <v>-113065829.58</v>
      </c>
      <c r="N400" s="10">
        <v>-48835430.200000003</v>
      </c>
      <c r="O400" s="10">
        <v>-25837606.420000002</v>
      </c>
      <c r="P400" s="10">
        <v>-24012096.32</v>
      </c>
      <c r="Q400" s="10">
        <v>-133632586.04000001</v>
      </c>
    </row>
    <row r="401" spans="1:17" x14ac:dyDescent="0.35">
      <c r="A401" s="7" t="s">
        <v>713</v>
      </c>
      <c r="B401" s="7" t="s">
        <v>714</v>
      </c>
      <c r="C401" s="9"/>
      <c r="D401" s="10"/>
      <c r="E401" s="11">
        <v>-24621163.629999999</v>
      </c>
      <c r="F401" s="10">
        <v>-24660838.629999999</v>
      </c>
      <c r="G401" s="10">
        <v>-24660838.629999999</v>
      </c>
      <c r="H401" s="10">
        <v>-28223542.379999999</v>
      </c>
      <c r="I401" s="10">
        <v>-28223542.379999999</v>
      </c>
      <c r="J401" s="10">
        <v>-114977709.98</v>
      </c>
      <c r="K401" s="10">
        <v>-23772454.760000002</v>
      </c>
      <c r="L401" s="10">
        <v>-23836813.690000001</v>
      </c>
      <c r="M401" s="10">
        <v>-23836813.690000001</v>
      </c>
      <c r="N401" s="10">
        <v>-41651725.020000003</v>
      </c>
      <c r="O401" s="10">
        <v>-80543209.040000007</v>
      </c>
      <c r="P401" s="10">
        <v>-80787508.280000001</v>
      </c>
      <c r="Q401" s="10">
        <v>-3082050.8</v>
      </c>
    </row>
    <row r="402" spans="1:17" x14ac:dyDescent="0.35">
      <c r="A402" s="7" t="s">
        <v>715</v>
      </c>
      <c r="B402" s="7" t="s">
        <v>716</v>
      </c>
      <c r="C402" s="9"/>
      <c r="D402" s="10"/>
      <c r="E402" s="11">
        <v>-177969.99</v>
      </c>
      <c r="F402" s="10">
        <v>-157909.99</v>
      </c>
      <c r="G402" s="10">
        <v>-1507502.63</v>
      </c>
      <c r="H402" s="10">
        <v>-64069.99</v>
      </c>
      <c r="I402" s="10">
        <v>17930.009999999998</v>
      </c>
      <c r="J402" s="10">
        <v>-493569.99</v>
      </c>
      <c r="K402" s="10">
        <v>-808938.74</v>
      </c>
      <c r="L402" s="10">
        <v>-354083.12</v>
      </c>
      <c r="M402" s="10">
        <v>-848838.7</v>
      </c>
      <c r="N402" s="10">
        <v>-278983.12</v>
      </c>
      <c r="O402" s="10">
        <v>-157688.75</v>
      </c>
      <c r="P402" s="10">
        <v>-1274885</v>
      </c>
      <c r="Q402" s="10">
        <v>-1007250</v>
      </c>
    </row>
    <row r="403" spans="1:17" x14ac:dyDescent="0.35">
      <c r="A403" s="7" t="s">
        <v>717</v>
      </c>
      <c r="B403" s="7" t="s">
        <v>718</v>
      </c>
      <c r="C403" s="9"/>
      <c r="D403" s="10"/>
      <c r="E403" s="11">
        <v>-65290914.039999999</v>
      </c>
      <c r="F403" s="10">
        <v>-65290914.039999999</v>
      </c>
      <c r="G403" s="10">
        <v>-65290914.039999999</v>
      </c>
      <c r="H403" s="10">
        <v>-62915406.979999997</v>
      </c>
      <c r="I403" s="10">
        <v>-62915406.979999997</v>
      </c>
      <c r="J403" s="10">
        <v>-62915406.979999997</v>
      </c>
      <c r="K403" s="10">
        <v>-62915406.979999997</v>
      </c>
      <c r="L403" s="10">
        <v>-62915406.979999997</v>
      </c>
      <c r="M403" s="10">
        <v>-62915406.979999997</v>
      </c>
      <c r="N403" s="10">
        <v>-62915406.979999997</v>
      </c>
      <c r="O403" s="10">
        <v>-62915406.979999997</v>
      </c>
      <c r="P403" s="10">
        <v>-62915406.979999997</v>
      </c>
      <c r="Q403" s="10">
        <v>-62915406.979999997</v>
      </c>
    </row>
    <row r="404" spans="1:17" x14ac:dyDescent="0.35">
      <c r="A404" s="7" t="s">
        <v>719</v>
      </c>
      <c r="B404" s="7" t="s">
        <v>720</v>
      </c>
      <c r="C404" s="9"/>
      <c r="D404" s="10"/>
      <c r="E404" s="11">
        <v>-267050.15999999997</v>
      </c>
      <c r="F404" s="10">
        <v>-273028.38</v>
      </c>
      <c r="G404" s="10">
        <v>-252887.82</v>
      </c>
      <c r="H404" s="10">
        <v>-247079.19</v>
      </c>
      <c r="I404" s="10">
        <v>-267625.44</v>
      </c>
      <c r="J404" s="10">
        <v>-278067.28000000003</v>
      </c>
      <c r="K404" s="10">
        <v>-279423.76</v>
      </c>
      <c r="L404" s="10">
        <v>-283105.05</v>
      </c>
      <c r="M404" s="10">
        <v>-232441</v>
      </c>
      <c r="N404" s="10">
        <v>-4678248.3</v>
      </c>
      <c r="O404" s="10">
        <v>-4453428.79</v>
      </c>
      <c r="P404" s="10">
        <v>-4221331.5199999996</v>
      </c>
      <c r="Q404" s="10">
        <v>-3994137.81</v>
      </c>
    </row>
    <row r="405" spans="1:17" x14ac:dyDescent="0.35">
      <c r="A405" s="7" t="s">
        <v>721</v>
      </c>
      <c r="B405" s="7" t="s">
        <v>722</v>
      </c>
      <c r="C405" s="9"/>
      <c r="D405" s="10"/>
      <c r="E405" s="11">
        <v>-2131932389.29</v>
      </c>
      <c r="F405" s="10">
        <v>-2448132255.8899999</v>
      </c>
      <c r="G405" s="10">
        <v>-2427152342.8899999</v>
      </c>
      <c r="H405" s="10">
        <v>-2366563377.3000002</v>
      </c>
      <c r="I405" s="10">
        <v>-2687458933.9000001</v>
      </c>
      <c r="J405" s="10">
        <v>-2673789728.9000001</v>
      </c>
      <c r="K405" s="10">
        <v>-2959149381.9000001</v>
      </c>
      <c r="L405" s="10">
        <v>-2980896421.29</v>
      </c>
      <c r="M405" s="10">
        <v>-2967195225.29</v>
      </c>
      <c r="N405" s="10">
        <v>-2952103199.29</v>
      </c>
      <c r="O405" s="10">
        <v>-2974703813.6599998</v>
      </c>
      <c r="P405" s="10">
        <v>-2960059265.6599998</v>
      </c>
      <c r="Q405" s="10">
        <v>-2954407505</v>
      </c>
    </row>
    <row r="406" spans="1:17" x14ac:dyDescent="0.35">
      <c r="A406" s="7" t="s">
        <v>727</v>
      </c>
      <c r="B406" s="7" t="s">
        <v>728</v>
      </c>
      <c r="C406" s="9"/>
      <c r="D406" s="10"/>
      <c r="E406" s="11">
        <v>-141215.20000000001</v>
      </c>
      <c r="F406" s="10">
        <v>-357829.18</v>
      </c>
      <c r="G406" s="10">
        <v>-4253150.84</v>
      </c>
      <c r="H406" s="10">
        <v>-6547138.8399999999</v>
      </c>
      <c r="I406" s="10">
        <v>-5268190.84</v>
      </c>
      <c r="J406" s="10">
        <v>-7646537.8399999999</v>
      </c>
      <c r="K406" s="10">
        <v>-399502.05</v>
      </c>
      <c r="L406" s="10">
        <v>-399502.05</v>
      </c>
      <c r="M406" s="10">
        <v>-399502.05</v>
      </c>
      <c r="N406" s="10">
        <v>-399502.05</v>
      </c>
      <c r="O406" s="10">
        <v>-399502.05</v>
      </c>
      <c r="P406" s="10">
        <v>-399502.05</v>
      </c>
      <c r="Q406" s="10">
        <v>-399502.05</v>
      </c>
    </row>
    <row r="407" spans="1:17" x14ac:dyDescent="0.35">
      <c r="A407" s="7" t="s">
        <v>729</v>
      </c>
      <c r="B407" s="7" t="s">
        <v>730</v>
      </c>
      <c r="C407" s="9"/>
      <c r="D407" s="10"/>
      <c r="E407" s="11">
        <v>0</v>
      </c>
      <c r="F407" s="10">
        <v>0</v>
      </c>
      <c r="G407" s="10">
        <v>0</v>
      </c>
      <c r="H407" s="10">
        <v>-42600430.280000001</v>
      </c>
      <c r="I407" s="10">
        <v>-42600430.280000001</v>
      </c>
      <c r="J407" s="10">
        <v>-42600430.280000001</v>
      </c>
      <c r="K407" s="10">
        <v>-42600430.280000001</v>
      </c>
      <c r="L407" s="10">
        <v>-42600430.280000001</v>
      </c>
      <c r="M407" s="10">
        <v>-42600430.280000001</v>
      </c>
      <c r="N407" s="10">
        <v>-42600430.280000001</v>
      </c>
      <c r="O407" s="10">
        <v>-42600430.280000001</v>
      </c>
      <c r="P407" s="10">
        <v>-326161809.83999997</v>
      </c>
      <c r="Q407" s="10">
        <v>-326161809.83999997</v>
      </c>
    </row>
    <row r="408" spans="1:17" x14ac:dyDescent="0.35">
      <c r="A408" s="7" t="s">
        <v>731</v>
      </c>
      <c r="B408" s="7" t="s">
        <v>778</v>
      </c>
      <c r="C408" s="9"/>
      <c r="D408" s="10"/>
      <c r="E408" s="11">
        <f>SUM(E409:E415)</f>
        <v>-3767967868.9900002</v>
      </c>
      <c r="F408" s="11">
        <f t="shared" ref="F408:Q408" si="21">SUM(F409:F415)</f>
        <v>-3726059224.9999995</v>
      </c>
      <c r="G408" s="11">
        <f t="shared" si="21"/>
        <v>-3700637333.8799996</v>
      </c>
      <c r="H408" s="11">
        <f t="shared" si="21"/>
        <v>-3691576008.5299997</v>
      </c>
      <c r="I408" s="11">
        <f t="shared" si="21"/>
        <v>-3685177241.48</v>
      </c>
      <c r="J408" s="11">
        <f t="shared" si="21"/>
        <v>-3684723432.9000001</v>
      </c>
      <c r="K408" s="11">
        <f t="shared" si="21"/>
        <v>-3695526444.6800003</v>
      </c>
      <c r="L408" s="11">
        <f t="shared" si="21"/>
        <v>-3726029785.6300001</v>
      </c>
      <c r="M408" s="11">
        <f t="shared" si="21"/>
        <v>-3852133405.7800002</v>
      </c>
      <c r="N408" s="11">
        <f t="shared" si="21"/>
        <v>-4686189185.21</v>
      </c>
      <c r="O408" s="11">
        <f t="shared" si="21"/>
        <v>-4122500818.6000004</v>
      </c>
      <c r="P408" s="11">
        <f t="shared" si="21"/>
        <v>-1668546576</v>
      </c>
      <c r="Q408" s="11">
        <f t="shared" si="21"/>
        <v>-612683562</v>
      </c>
    </row>
    <row r="409" spans="1:17" x14ac:dyDescent="0.35">
      <c r="A409" s="7" t="s">
        <v>731</v>
      </c>
      <c r="B409" s="7" t="s">
        <v>732</v>
      </c>
      <c r="C409" s="9"/>
      <c r="D409" s="10"/>
      <c r="E409" s="11">
        <v>-2009972603.97</v>
      </c>
      <c r="F409" s="10">
        <v>-2010432877.5699999</v>
      </c>
      <c r="G409" s="10">
        <v>-2009972603.5999999</v>
      </c>
      <c r="H409" s="10">
        <v>-2009205480.3099999</v>
      </c>
      <c r="I409" s="10">
        <v>-2010126028.25</v>
      </c>
      <c r="J409" s="10">
        <v>-2008438356.9400001</v>
      </c>
      <c r="K409" s="10">
        <v>-2011506850.72</v>
      </c>
      <c r="L409" s="10">
        <v>-2010739727.3499999</v>
      </c>
      <c r="M409" s="10">
        <v>-2013041097.27</v>
      </c>
      <c r="N409" s="10">
        <v>-2012273973.27</v>
      </c>
      <c r="O409" s="10">
        <v>-2011506849.9000001</v>
      </c>
      <c r="P409" s="10">
        <v>-1207824658</v>
      </c>
      <c r="Q409" s="10">
        <v>0</v>
      </c>
    </row>
    <row r="410" spans="1:17" x14ac:dyDescent="0.35">
      <c r="A410" s="7" t="s">
        <v>723</v>
      </c>
      <c r="B410" s="7" t="s">
        <v>724</v>
      </c>
      <c r="C410" s="9"/>
      <c r="D410" s="10"/>
      <c r="E410" s="11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-5728767</v>
      </c>
      <c r="P410" s="10">
        <v>-5728767</v>
      </c>
      <c r="Q410" s="10">
        <v>-412190411</v>
      </c>
    </row>
    <row r="411" spans="1:17" x14ac:dyDescent="0.35">
      <c r="A411" s="7" t="s">
        <v>725</v>
      </c>
      <c r="B411" s="7" t="s">
        <v>726</v>
      </c>
      <c r="C411" s="9"/>
      <c r="D411" s="10"/>
      <c r="E411" s="11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-205506849</v>
      </c>
      <c r="P411" s="10">
        <v>-203041096</v>
      </c>
      <c r="Q411" s="10">
        <v>-200493151</v>
      </c>
    </row>
    <row r="412" spans="1:17" x14ac:dyDescent="0.35">
      <c r="A412" s="7" t="s">
        <v>733</v>
      </c>
      <c r="B412" s="7" t="s">
        <v>734</v>
      </c>
      <c r="C412" s="9"/>
      <c r="D412" s="10"/>
      <c r="E412" s="11">
        <v>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10">
        <v>0</v>
      </c>
      <c r="N412" s="10">
        <v>0</v>
      </c>
      <c r="O412" s="10">
        <v>-255034247</v>
      </c>
      <c r="P412" s="10">
        <v>-251952055</v>
      </c>
      <c r="Q412" s="10">
        <v>0</v>
      </c>
    </row>
    <row r="413" spans="1:17" x14ac:dyDescent="0.35">
      <c r="A413" s="7" t="s">
        <v>735</v>
      </c>
      <c r="B413" s="7" t="s">
        <v>736</v>
      </c>
      <c r="C413" s="9"/>
      <c r="D413" s="10"/>
      <c r="E413" s="11">
        <v>-1753177695.1199999</v>
      </c>
      <c r="F413" s="10">
        <v>-1710630456.1199999</v>
      </c>
      <c r="G413" s="10">
        <v>-1690229265.1199999</v>
      </c>
      <c r="H413" s="10">
        <v>-1675278115.47</v>
      </c>
      <c r="I413" s="10">
        <v>-1666201526.1300001</v>
      </c>
      <c r="J413" s="10">
        <v>-1665105900.1300001</v>
      </c>
      <c r="K413" s="10">
        <v>-1662007777.1300001</v>
      </c>
      <c r="L413" s="10">
        <v>-1663501837.7</v>
      </c>
      <c r="M413" s="10">
        <v>-1710568777.7</v>
      </c>
      <c r="N413" s="10">
        <v>-1653175404.7</v>
      </c>
      <c r="O413" s="10">
        <v>-1644724105.7</v>
      </c>
      <c r="P413" s="10">
        <v>0</v>
      </c>
      <c r="Q413" s="10">
        <v>0</v>
      </c>
    </row>
    <row r="414" spans="1:17" x14ac:dyDescent="0.35">
      <c r="A414" s="7" t="s">
        <v>737</v>
      </c>
      <c r="B414" s="7" t="s">
        <v>738</v>
      </c>
      <c r="C414" s="9"/>
      <c r="D414" s="10"/>
      <c r="E414" s="11">
        <v>-5791737.75</v>
      </c>
      <c r="F414" s="10">
        <v>-6166942.75</v>
      </c>
      <c r="G414" s="10">
        <v>-6585662.75</v>
      </c>
      <c r="H414" s="10">
        <v>-7092412.75</v>
      </c>
      <c r="I414" s="10">
        <v>-8973668.0999999996</v>
      </c>
      <c r="J414" s="10">
        <v>-11303156.83</v>
      </c>
      <c r="K414" s="10">
        <v>-22011816.829999998</v>
      </c>
      <c r="L414" s="10">
        <v>-53576547.490000002</v>
      </c>
      <c r="M414" s="10">
        <v>-130492607.47</v>
      </c>
      <c r="N414" s="10">
        <v>-1020739807.24</v>
      </c>
      <c r="O414" s="10">
        <v>0</v>
      </c>
      <c r="P414" s="10">
        <v>0</v>
      </c>
      <c r="Q414" s="10">
        <v>0</v>
      </c>
    </row>
    <row r="415" spans="1:17" x14ac:dyDescent="0.35">
      <c r="A415" s="7" t="s">
        <v>739</v>
      </c>
      <c r="B415" s="7" t="s">
        <v>740</v>
      </c>
      <c r="C415" s="9"/>
      <c r="D415" s="10"/>
      <c r="E415" s="11">
        <v>974167.85</v>
      </c>
      <c r="F415" s="10">
        <v>1171051.44</v>
      </c>
      <c r="G415" s="10">
        <v>6150197.5899999999</v>
      </c>
      <c r="H415" s="10">
        <v>0</v>
      </c>
      <c r="I415" s="10">
        <v>123981</v>
      </c>
      <c r="J415" s="10">
        <v>123981</v>
      </c>
      <c r="K415" s="10">
        <v>0</v>
      </c>
      <c r="L415" s="10">
        <v>1788326.91</v>
      </c>
      <c r="M415" s="10">
        <v>1969076.66</v>
      </c>
      <c r="N415" s="10">
        <v>0</v>
      </c>
      <c r="O415" s="10">
        <v>0</v>
      </c>
      <c r="P415" s="10">
        <v>0</v>
      </c>
      <c r="Q415" s="10">
        <v>0</v>
      </c>
    </row>
    <row r="416" spans="1:17" x14ac:dyDescent="0.35">
      <c r="A416" s="7" t="s">
        <v>741</v>
      </c>
      <c r="B416" s="7" t="s">
        <v>777</v>
      </c>
      <c r="C416" s="9"/>
      <c r="D416" s="10"/>
      <c r="E416" s="11">
        <f>SUM(E417:E422)</f>
        <v>-6507579768.2799997</v>
      </c>
      <c r="F416" s="11">
        <f t="shared" ref="F416:P416" si="22">SUM(F417:F422)</f>
        <v>-7843003774</v>
      </c>
      <c r="G416" s="11">
        <f t="shared" si="22"/>
        <v>-9420458977.4000015</v>
      </c>
      <c r="H416" s="11">
        <f t="shared" si="22"/>
        <v>-9617827068.6199989</v>
      </c>
      <c r="I416" s="11">
        <f t="shared" si="22"/>
        <v>-10093463191.860001</v>
      </c>
      <c r="J416" s="11">
        <f t="shared" si="22"/>
        <v>-9975471859.8600006</v>
      </c>
      <c r="K416" s="11">
        <f t="shared" si="22"/>
        <v>-9877514342.7999992</v>
      </c>
      <c r="L416" s="11">
        <f t="shared" si="22"/>
        <v>-11582074631.200001</v>
      </c>
      <c r="M416" s="11">
        <f t="shared" si="22"/>
        <v>-11464670211.200001</v>
      </c>
      <c r="N416" s="11">
        <f t="shared" si="22"/>
        <v>-12306547501.200001</v>
      </c>
      <c r="O416" s="11">
        <f t="shared" si="22"/>
        <v>0</v>
      </c>
      <c r="P416" s="11">
        <f t="shared" si="22"/>
        <v>0</v>
      </c>
      <c r="Q416" s="10"/>
    </row>
    <row r="417" spans="1:17" x14ac:dyDescent="0.35">
      <c r="A417" s="7" t="s">
        <v>741</v>
      </c>
      <c r="B417" s="7" t="s">
        <v>742</v>
      </c>
      <c r="C417" s="9"/>
      <c r="D417" s="10"/>
      <c r="E417" s="11">
        <v>0.3</v>
      </c>
      <c r="F417" s="10">
        <v>-889566278.50999999</v>
      </c>
      <c r="G417" s="10">
        <v>-2429647784.5100002</v>
      </c>
      <c r="H417" s="10">
        <v>-2708562853</v>
      </c>
      <c r="I417" s="10">
        <v>-2677740935</v>
      </c>
      <c r="J417" s="10">
        <v>-2645891620</v>
      </c>
      <c r="K417" s="10">
        <v>-2623539268</v>
      </c>
      <c r="L417" s="10">
        <v>-2590536542</v>
      </c>
      <c r="M417" s="10">
        <v>-2561066733</v>
      </c>
      <c r="N417" s="10">
        <v>-2528849878</v>
      </c>
      <c r="O417" s="10">
        <v>0</v>
      </c>
      <c r="P417" s="10">
        <v>0</v>
      </c>
      <c r="Q417" s="10">
        <v>0</v>
      </c>
    </row>
    <row r="418" spans="1:17" x14ac:dyDescent="0.35">
      <c r="A418" s="7" t="s">
        <v>743</v>
      </c>
      <c r="B418" s="7" t="s">
        <v>744</v>
      </c>
      <c r="C418" s="9"/>
      <c r="D418" s="10"/>
      <c r="E418" s="11">
        <v>-3424667670.3600001</v>
      </c>
      <c r="F418" s="10">
        <v>-3386830684.3600001</v>
      </c>
      <c r="G418" s="10">
        <v>-3347732465.1799998</v>
      </c>
      <c r="H418" s="10">
        <v>-3308634246</v>
      </c>
      <c r="I418" s="10">
        <v>-3270797260</v>
      </c>
      <c r="J418" s="10">
        <v>-3231699041</v>
      </c>
      <c r="K418" s="10">
        <v>-3195690708</v>
      </c>
      <c r="L418" s="10">
        <v>-3155490622</v>
      </c>
      <c r="M418" s="10">
        <v>-3119593925</v>
      </c>
      <c r="N418" s="10">
        <v>-3080351096</v>
      </c>
      <c r="O418" s="10">
        <v>0</v>
      </c>
      <c r="P418" s="10">
        <v>0</v>
      </c>
      <c r="Q418" s="10">
        <v>0</v>
      </c>
    </row>
    <row r="419" spans="1:17" x14ac:dyDescent="0.35">
      <c r="A419" s="7" t="s">
        <v>745</v>
      </c>
      <c r="B419" s="7" t="s">
        <v>746</v>
      </c>
      <c r="C419" s="9"/>
      <c r="D419" s="10"/>
      <c r="E419" s="11">
        <v>-337337097.18000001</v>
      </c>
      <c r="F419" s="10">
        <v>-327594661.38999999</v>
      </c>
      <c r="G419" s="10">
        <v>-322107081.38999999</v>
      </c>
      <c r="H419" s="10">
        <v>-317698826.72000003</v>
      </c>
      <c r="I419" s="10">
        <v>-314518203.36000001</v>
      </c>
      <c r="J419" s="10">
        <v>-312776553.36000001</v>
      </c>
      <c r="K419" s="10">
        <v>-316052010.30000001</v>
      </c>
      <c r="L419" s="10">
        <v>-314762115.19999999</v>
      </c>
      <c r="M419" s="10">
        <v>-322239962.19999999</v>
      </c>
      <c r="N419" s="10">
        <v>-309907500.19999999</v>
      </c>
      <c r="O419" s="10">
        <v>0</v>
      </c>
      <c r="P419" s="10">
        <v>0</v>
      </c>
      <c r="Q419" s="10">
        <v>0</v>
      </c>
    </row>
    <row r="420" spans="1:17" x14ac:dyDescent="0.35">
      <c r="A420" s="7" t="s">
        <v>747</v>
      </c>
      <c r="B420" s="7" t="s">
        <v>748</v>
      </c>
      <c r="C420" s="9"/>
      <c r="D420" s="10"/>
      <c r="E420" s="10">
        <v>-1574000000.9000001</v>
      </c>
      <c r="F420" s="10">
        <v>-2058083507.8</v>
      </c>
      <c r="G420" s="10">
        <v>-2034968548.9000001</v>
      </c>
      <c r="H420" s="10">
        <v>-2011853590</v>
      </c>
      <c r="I420" s="10">
        <v>-1989484275</v>
      </c>
      <c r="J420" s="10">
        <v>-1966369316</v>
      </c>
      <c r="K420" s="10">
        <v>-1944000001</v>
      </c>
      <c r="L420" s="10">
        <v>-3322020822</v>
      </c>
      <c r="M420" s="10">
        <v>-3287224110</v>
      </c>
      <c r="N420" s="10">
        <v>-3248699178</v>
      </c>
      <c r="O420" s="10">
        <v>0</v>
      </c>
      <c r="P420" s="10">
        <v>0</v>
      </c>
      <c r="Q420" s="10">
        <v>0</v>
      </c>
    </row>
    <row r="421" spans="1:17" x14ac:dyDescent="0.35">
      <c r="A421" s="7" t="s">
        <v>749</v>
      </c>
      <c r="B421" s="7" t="s">
        <v>750</v>
      </c>
      <c r="C421" s="9"/>
      <c r="D421" s="10"/>
      <c r="E421" s="11">
        <v>0</v>
      </c>
      <c r="F421" s="10">
        <v>-801370.9</v>
      </c>
      <c r="G421" s="10">
        <v>-801370.9</v>
      </c>
      <c r="H421" s="10">
        <v>-801370.9</v>
      </c>
      <c r="I421" s="10">
        <v>-585090411.5</v>
      </c>
      <c r="J421" s="10">
        <v>-577828767.5</v>
      </c>
      <c r="K421" s="10">
        <v>-570801370.5</v>
      </c>
      <c r="L421" s="10">
        <v>-987273973</v>
      </c>
      <c r="M421" s="10">
        <v>-976342466</v>
      </c>
      <c r="N421" s="10">
        <v>-1955609589</v>
      </c>
      <c r="O421" s="10">
        <v>0</v>
      </c>
      <c r="P421" s="10">
        <v>0</v>
      </c>
      <c r="Q421" s="10">
        <v>0</v>
      </c>
    </row>
    <row r="422" spans="1:17" x14ac:dyDescent="0.35">
      <c r="A422" s="7" t="s">
        <v>751</v>
      </c>
      <c r="B422" s="7" t="s">
        <v>752</v>
      </c>
      <c r="C422" s="9"/>
      <c r="D422" s="10"/>
      <c r="E422" s="11">
        <v>-1171575000.1400001</v>
      </c>
      <c r="F422" s="10">
        <v>-1180127271.04</v>
      </c>
      <c r="G422" s="10">
        <v>-1285201726.52</v>
      </c>
      <c r="H422" s="10">
        <v>-1270276182</v>
      </c>
      <c r="I422" s="10">
        <v>-1255832107</v>
      </c>
      <c r="J422" s="10">
        <v>-1240906562</v>
      </c>
      <c r="K422" s="10">
        <v>-1227430985</v>
      </c>
      <c r="L422" s="10">
        <v>-1211990557</v>
      </c>
      <c r="M422" s="10">
        <v>-1198203015</v>
      </c>
      <c r="N422" s="10">
        <v>-1183130260</v>
      </c>
      <c r="O422" s="10">
        <v>0</v>
      </c>
      <c r="P422" s="10">
        <v>0</v>
      </c>
      <c r="Q422" s="10">
        <v>0</v>
      </c>
    </row>
    <row r="423" spans="1:17" x14ac:dyDescent="0.35">
      <c r="A423" s="7" t="s">
        <v>753</v>
      </c>
      <c r="B423" s="7" t="s">
        <v>754</v>
      </c>
      <c r="C423" s="9"/>
      <c r="D423" s="10"/>
      <c r="E423" s="11">
        <v>-346050422</v>
      </c>
      <c r="F423" s="10">
        <v>-346050422</v>
      </c>
      <c r="G423" s="10">
        <v>-346050422</v>
      </c>
      <c r="H423" s="10">
        <v>-346050422</v>
      </c>
      <c r="I423" s="10">
        <v>-346050422</v>
      </c>
      <c r="J423" s="10">
        <v>-346050422</v>
      </c>
      <c r="K423" s="10">
        <v>-346050422</v>
      </c>
      <c r="L423" s="10">
        <v>-346050422</v>
      </c>
      <c r="M423" s="10">
        <v>-346050422</v>
      </c>
      <c r="N423" s="10">
        <v>-346050422</v>
      </c>
      <c r="O423" s="10">
        <v>-346050422</v>
      </c>
      <c r="P423" s="10">
        <v>-346050422</v>
      </c>
      <c r="Q423" s="10">
        <v>-346050422</v>
      </c>
    </row>
    <row r="424" spans="1:17" x14ac:dyDescent="0.35">
      <c r="A424" s="7" t="s">
        <v>757</v>
      </c>
      <c r="B424" s="7" t="s">
        <v>758</v>
      </c>
      <c r="C424" s="9"/>
      <c r="D424" s="10"/>
      <c r="E424" s="11">
        <v>-0.76</v>
      </c>
      <c r="F424" s="10">
        <v>-0.76</v>
      </c>
      <c r="G424" s="10">
        <v>-0.76</v>
      </c>
      <c r="H424" s="10">
        <v>-0.76</v>
      </c>
      <c r="I424" s="10">
        <v>-0.76</v>
      </c>
      <c r="J424" s="10">
        <v>-0.76</v>
      </c>
      <c r="K424" s="10">
        <v>-0.76</v>
      </c>
      <c r="L424" s="10">
        <v>-0.76</v>
      </c>
      <c r="M424" s="10">
        <v>-0.76</v>
      </c>
      <c r="N424" s="10">
        <v>-0.01</v>
      </c>
      <c r="O424" s="10">
        <v>0</v>
      </c>
      <c r="P424" s="10">
        <v>0</v>
      </c>
      <c r="Q424" s="10">
        <v>0</v>
      </c>
    </row>
    <row r="425" spans="1:17" x14ac:dyDescent="0.35">
      <c r="A425" s="7" t="s">
        <v>759</v>
      </c>
      <c r="B425" s="7" t="s">
        <v>760</v>
      </c>
      <c r="C425" s="9"/>
      <c r="D425" s="10"/>
      <c r="E425" s="11">
        <v>-3146046.57</v>
      </c>
      <c r="F425" s="10">
        <v>0.1</v>
      </c>
      <c r="G425" s="10">
        <v>0.1</v>
      </c>
      <c r="H425" s="10">
        <v>0.1</v>
      </c>
      <c r="I425" s="10">
        <v>0.1</v>
      </c>
      <c r="J425" s="10">
        <v>-2701609.36</v>
      </c>
      <c r="K425" s="10">
        <v>-2701609.36</v>
      </c>
      <c r="L425" s="10">
        <v>-4016511.63</v>
      </c>
      <c r="M425" s="10">
        <v>-3636837.24</v>
      </c>
      <c r="N425" s="10">
        <v>-45837941.859999999</v>
      </c>
      <c r="O425" s="10">
        <v>-58912255.840000004</v>
      </c>
      <c r="P425" s="10">
        <v>0</v>
      </c>
      <c r="Q425" s="10">
        <v>0</v>
      </c>
    </row>
    <row r="426" spans="1:17" x14ac:dyDescent="0.35">
      <c r="A426" s="7" t="s">
        <v>761</v>
      </c>
      <c r="B426" s="7" t="s">
        <v>762</v>
      </c>
      <c r="C426" s="9"/>
      <c r="D426" s="10"/>
      <c r="E426" s="11">
        <v>-11930366</v>
      </c>
      <c r="F426" s="10">
        <v>-11930366</v>
      </c>
      <c r="G426" s="10">
        <v>-11930366</v>
      </c>
      <c r="H426" s="10">
        <v>-11930366</v>
      </c>
      <c r="I426" s="10">
        <v>-11930366</v>
      </c>
      <c r="J426" s="10">
        <v>-11930366</v>
      </c>
      <c r="K426" s="10">
        <v>-11930366</v>
      </c>
      <c r="L426" s="10">
        <v>-11930366</v>
      </c>
      <c r="M426" s="10">
        <v>-11930366</v>
      </c>
      <c r="N426" s="10">
        <v>-11930366</v>
      </c>
      <c r="O426" s="10">
        <v>-11930366</v>
      </c>
      <c r="P426" s="10">
        <v>-11822480</v>
      </c>
      <c r="Q426" s="10">
        <v>-11822480</v>
      </c>
    </row>
    <row r="427" spans="1:17" x14ac:dyDescent="0.35">
      <c r="A427" s="7" t="s">
        <v>763</v>
      </c>
      <c r="B427" s="7" t="s">
        <v>764</v>
      </c>
      <c r="C427" s="9"/>
      <c r="D427" s="10"/>
      <c r="E427" s="11">
        <f>SUM(E428:E430)</f>
        <v>-5732825215.9399996</v>
      </c>
      <c r="F427" s="11">
        <f t="shared" ref="F427:Q427" si="23">SUM(F428:F430)</f>
        <v>-5732825215.9399996</v>
      </c>
      <c r="G427" s="11">
        <f t="shared" si="23"/>
        <v>-5732825215.9399996</v>
      </c>
      <c r="H427" s="11">
        <f t="shared" si="23"/>
        <v>-5732825215.9399996</v>
      </c>
      <c r="I427" s="11">
        <f t="shared" si="23"/>
        <v>-5732825215.9399996</v>
      </c>
      <c r="J427" s="11">
        <f t="shared" si="23"/>
        <v>-5732825215.9399996</v>
      </c>
      <c r="K427" s="11">
        <f t="shared" si="23"/>
        <v>-5732825215.9399996</v>
      </c>
      <c r="L427" s="11">
        <f t="shared" si="23"/>
        <v>-5732825215.9399996</v>
      </c>
      <c r="M427" s="11">
        <f t="shared" si="23"/>
        <v>-5732825215.9399996</v>
      </c>
      <c r="N427" s="11">
        <f t="shared" si="23"/>
        <v>-5732825215.9399996</v>
      </c>
      <c r="O427" s="11">
        <f t="shared" si="23"/>
        <v>-5732825215.9399996</v>
      </c>
      <c r="P427" s="11">
        <f t="shared" si="23"/>
        <v>-5482256454.1800003</v>
      </c>
      <c r="Q427" s="11">
        <f t="shared" si="23"/>
        <v>-4098077448.1600003</v>
      </c>
    </row>
    <row r="428" spans="1:17" x14ac:dyDescent="0.35">
      <c r="A428" s="7" t="s">
        <v>763</v>
      </c>
      <c r="B428" s="7" t="s">
        <v>764</v>
      </c>
      <c r="C428" s="9"/>
      <c r="D428" s="10"/>
      <c r="E428" s="11">
        <v>-431419967.61000001</v>
      </c>
      <c r="F428" s="10">
        <v>-431419967.61000001</v>
      </c>
      <c r="G428" s="10">
        <v>-431419967.61000001</v>
      </c>
      <c r="H428" s="10">
        <v>-431419967.61000001</v>
      </c>
      <c r="I428" s="10">
        <v>-431419967.61000001</v>
      </c>
      <c r="J428" s="10">
        <v>-431419967.61000001</v>
      </c>
      <c r="K428" s="10">
        <v>-431419967.61000001</v>
      </c>
      <c r="L428" s="10">
        <v>-431419967.61000001</v>
      </c>
      <c r="M428" s="10">
        <v>-431419967.61000001</v>
      </c>
      <c r="N428" s="10">
        <v>-431419967.61000001</v>
      </c>
      <c r="O428" s="10">
        <v>-431419967.61000001</v>
      </c>
      <c r="P428" s="10">
        <v>-431419967.61000001</v>
      </c>
      <c r="Q428" s="10">
        <v>-431419967.61000001</v>
      </c>
    </row>
    <row r="429" spans="1:17" x14ac:dyDescent="0.35">
      <c r="A429" s="7" t="s">
        <v>765</v>
      </c>
      <c r="B429" s="7" t="s">
        <v>766</v>
      </c>
      <c r="C429" s="9"/>
      <c r="D429" s="10"/>
      <c r="E429" s="11">
        <v>-3161509080.9699998</v>
      </c>
      <c r="F429" s="10">
        <v>-3161509080.9699998</v>
      </c>
      <c r="G429" s="10">
        <v>-3161509080.9699998</v>
      </c>
      <c r="H429" s="10">
        <v>-3161509080.9699998</v>
      </c>
      <c r="I429" s="10">
        <v>-3161509080.9699998</v>
      </c>
      <c r="J429" s="10">
        <v>-3161509080.9699998</v>
      </c>
      <c r="K429" s="10">
        <v>-3161509080.9699998</v>
      </c>
      <c r="L429" s="10">
        <v>-3161509080.9699998</v>
      </c>
      <c r="M429" s="10">
        <v>-3161509080.9699998</v>
      </c>
      <c r="N429" s="10">
        <v>-3161509080.9699998</v>
      </c>
      <c r="O429" s="10">
        <v>-3161509080.9699998</v>
      </c>
      <c r="P429" s="10">
        <v>-2910940319.21</v>
      </c>
      <c r="Q429" s="10">
        <v>-2910940319.21</v>
      </c>
    </row>
    <row r="430" spans="1:17" x14ac:dyDescent="0.35">
      <c r="A430" s="7" t="s">
        <v>767</v>
      </c>
      <c r="B430" s="7" t="s">
        <v>768</v>
      </c>
      <c r="C430" s="9"/>
      <c r="D430" s="10"/>
      <c r="E430" s="11">
        <v>-2139896167.3599999</v>
      </c>
      <c r="F430" s="10">
        <v>-2139896167.3599999</v>
      </c>
      <c r="G430" s="10">
        <v>-2139896167.3599999</v>
      </c>
      <c r="H430" s="10">
        <v>-2139896167.3599999</v>
      </c>
      <c r="I430" s="10">
        <v>-2139896167.3599999</v>
      </c>
      <c r="J430" s="10">
        <v>-2139896167.3599999</v>
      </c>
      <c r="K430" s="10">
        <v>-2139896167.3599999</v>
      </c>
      <c r="L430" s="10">
        <v>-2139896167.3599999</v>
      </c>
      <c r="M430" s="10">
        <v>-2139896167.3599999</v>
      </c>
      <c r="N430" s="10">
        <v>-2139896167.3599999</v>
      </c>
      <c r="O430" s="10">
        <v>-2139896167.3599999</v>
      </c>
      <c r="P430" s="10">
        <v>-2139896167.3599999</v>
      </c>
      <c r="Q430" s="10">
        <v>-755717161.34000003</v>
      </c>
    </row>
    <row r="431" spans="1:17" x14ac:dyDescent="0.35">
      <c r="A431" s="7" t="s">
        <v>769</v>
      </c>
      <c r="B431" s="7" t="s">
        <v>770</v>
      </c>
      <c r="C431" s="9"/>
      <c r="D431" s="10"/>
      <c r="E431" s="11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10">
        <v>0</v>
      </c>
      <c r="N431" s="10">
        <v>0</v>
      </c>
      <c r="O431" s="10">
        <v>0</v>
      </c>
      <c r="P431" s="10">
        <v>-250676647.75999999</v>
      </c>
      <c r="Q431" s="10">
        <v>-250676647.75999999</v>
      </c>
    </row>
    <row r="432" spans="1:17" x14ac:dyDescent="0.35">
      <c r="A432" s="7" t="s">
        <v>771</v>
      </c>
      <c r="B432" s="7"/>
      <c r="C432" s="9"/>
      <c r="D432" s="10"/>
      <c r="E432" s="11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10">
        <v>0</v>
      </c>
      <c r="N432" s="10">
        <v>0</v>
      </c>
      <c r="O432" s="10">
        <v>0</v>
      </c>
      <c r="P432" s="10">
        <v>-250676647.75999999</v>
      </c>
      <c r="Q432" s="10">
        <v>-250676647.75999999</v>
      </c>
    </row>
    <row r="433" spans="1:17" x14ac:dyDescent="0.35">
      <c r="A433" s="9" t="s">
        <v>769</v>
      </c>
      <c r="B433" s="9" t="s">
        <v>770</v>
      </c>
      <c r="C433" s="9"/>
      <c r="D433" s="10"/>
      <c r="E433" s="11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v>-250676647.75999999</v>
      </c>
      <c r="Q433" s="10">
        <v>-250676647.75999999</v>
      </c>
    </row>
  </sheetData>
  <conditionalFormatting sqref="A1:A433">
    <cfRule type="duplicateValues" dxfId="34" priority="134"/>
    <cfRule type="duplicateValues" dxfId="33" priority="135"/>
    <cfRule type="duplicateValues" dxfId="32" priority="136"/>
    <cfRule type="duplicateValues" dxfId="31" priority="137"/>
    <cfRule type="duplicateValues" dxfId="30" priority="138"/>
    <cfRule type="duplicateValues" dxfId="29" priority="139"/>
    <cfRule type="duplicateValues" dxfId="28" priority="14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A1E9-2E61-4EC5-9803-ACD5A5614A7B}">
  <dimension ref="A2:S160"/>
  <sheetViews>
    <sheetView zoomScale="110" workbookViewId="0"/>
  </sheetViews>
  <sheetFormatPr defaultRowHeight="14.5" outlineLevelCol="1" x14ac:dyDescent="0.35"/>
  <cols>
    <col min="1" max="1" width="8.6328125" bestFit="1" customWidth="1"/>
    <col min="2" max="2" width="46.08984375" bestFit="1" customWidth="1"/>
    <col min="5" max="7" width="18.36328125" customWidth="1" outlineLevel="1"/>
    <col min="8" max="16" width="17.26953125" customWidth="1" outlineLevel="1"/>
    <col min="17" max="17" width="18.36328125" bestFit="1" customWidth="1"/>
    <col min="18" max="18" width="16.7265625" bestFit="1" customWidth="1"/>
    <col min="19" max="19" width="17.81640625" bestFit="1" customWidth="1"/>
  </cols>
  <sheetData>
    <row r="2" spans="1:17" x14ac:dyDescent="0.35">
      <c r="E2" s="14">
        <v>45291</v>
      </c>
      <c r="F2" s="14">
        <f>EOMONTH(E2,-1)</f>
        <v>45260</v>
      </c>
      <c r="G2" s="14">
        <f t="shared" ref="G2:Q2" si="0">EOMONTH(F2,-1)</f>
        <v>45230</v>
      </c>
      <c r="H2" s="14">
        <f t="shared" si="0"/>
        <v>45199</v>
      </c>
      <c r="I2" s="14">
        <f t="shared" si="0"/>
        <v>45169</v>
      </c>
      <c r="J2" s="14">
        <f t="shared" si="0"/>
        <v>45138</v>
      </c>
      <c r="K2" s="14">
        <f t="shared" si="0"/>
        <v>45107</v>
      </c>
      <c r="L2" s="14">
        <f t="shared" si="0"/>
        <v>45077</v>
      </c>
      <c r="M2" s="14">
        <f t="shared" si="0"/>
        <v>45046</v>
      </c>
      <c r="N2" s="14">
        <f t="shared" si="0"/>
        <v>45016</v>
      </c>
      <c r="O2" s="14">
        <f t="shared" si="0"/>
        <v>44985</v>
      </c>
      <c r="P2" s="14">
        <f t="shared" si="0"/>
        <v>44957</v>
      </c>
      <c r="Q2" s="14">
        <f t="shared" si="0"/>
        <v>44926</v>
      </c>
    </row>
    <row r="3" spans="1:17" x14ac:dyDescent="0.35">
      <c r="A3" s="1" t="s">
        <v>0</v>
      </c>
      <c r="B3" s="1" t="s">
        <v>774</v>
      </c>
      <c r="E3" s="12">
        <v>-14416133126.67</v>
      </c>
      <c r="F3" s="12">
        <v>-11644932597.349998</v>
      </c>
      <c r="G3" s="12">
        <v>-10701671877.059999</v>
      </c>
      <c r="H3" s="12">
        <v>-8692737686.2000008</v>
      </c>
      <c r="I3" s="12">
        <v>-6085108447.3000002</v>
      </c>
      <c r="J3" s="12">
        <v>-5103065786.2299995</v>
      </c>
      <c r="K3" s="12">
        <v>-4019331185.21</v>
      </c>
      <c r="L3" s="12">
        <v>-2745538055.0700002</v>
      </c>
      <c r="M3" s="12">
        <v>-1409893917.97</v>
      </c>
      <c r="N3" s="12">
        <v>-283322789.81</v>
      </c>
      <c r="O3" s="12">
        <v>-13302462.470000001</v>
      </c>
      <c r="P3" s="12">
        <v>-13302462.470000001</v>
      </c>
      <c r="Q3" s="12">
        <v>-10362058786.129999</v>
      </c>
    </row>
    <row r="4" spans="1:17" x14ac:dyDescent="0.35">
      <c r="A4" s="7" t="s">
        <v>6</v>
      </c>
      <c r="B4" s="7" t="s">
        <v>772</v>
      </c>
      <c r="C4" s="2"/>
      <c r="D4" s="3"/>
      <c r="E4" s="4">
        <v>-4564208485.1300001</v>
      </c>
      <c r="F4" s="4">
        <v>-3951830944.8400002</v>
      </c>
      <c r="G4" s="4">
        <v>-3532406569.3400002</v>
      </c>
      <c r="H4" s="4">
        <v>-2121997047.1400001</v>
      </c>
      <c r="I4" s="4">
        <v>-1573578742.1400001</v>
      </c>
      <c r="J4" s="4">
        <v>-1569710542.1400001</v>
      </c>
      <c r="K4" s="4">
        <v>-1560099539</v>
      </c>
      <c r="L4" s="4">
        <v>-1556179239</v>
      </c>
      <c r="M4" s="4">
        <v>-1545514099.46</v>
      </c>
      <c r="N4" s="4">
        <v>-1490795752.6700001</v>
      </c>
      <c r="O4" s="4">
        <v>-941819299.15999997</v>
      </c>
      <c r="P4" s="4">
        <v>-74174045</v>
      </c>
      <c r="Q4" s="4">
        <v>-3128725305.5499997</v>
      </c>
    </row>
    <row r="5" spans="1:17" x14ac:dyDescent="0.35">
      <c r="A5" s="7"/>
      <c r="B5" s="7"/>
      <c r="C5" s="2"/>
      <c r="D5" s="3"/>
      <c r="E5" s="4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5">
      <c r="A6" s="7" t="s">
        <v>14</v>
      </c>
      <c r="B6" s="7" t="s">
        <v>773</v>
      </c>
      <c r="C6" s="2"/>
      <c r="D6" s="3"/>
      <c r="E6" s="4">
        <v>-12216691551.210001</v>
      </c>
      <c r="F6" s="4">
        <v>-10630108232.87104</v>
      </c>
      <c r="G6" s="4">
        <v>-9440170744.1168194</v>
      </c>
      <c r="H6" s="4">
        <v>-8170904089.4456501</v>
      </c>
      <c r="I6" s="4">
        <v>-6822308268.8575325</v>
      </c>
      <c r="J6" s="4">
        <v>-5711699946.0202599</v>
      </c>
      <c r="K6" s="4">
        <v>-4283774959.5151949</v>
      </c>
      <c r="L6" s="4">
        <v>-3490483300.3457146</v>
      </c>
      <c r="M6" s="4">
        <v>-2062558313.8406496</v>
      </c>
      <c r="N6" s="4">
        <v>-793291659.16948056</v>
      </c>
      <c r="O6" s="4"/>
      <c r="P6" s="4"/>
      <c r="Q6" s="4">
        <v>-5790739354.6899996</v>
      </c>
    </row>
    <row r="7" spans="1:17" x14ac:dyDescent="0.35">
      <c r="A7" s="7" t="s">
        <v>30</v>
      </c>
      <c r="B7" s="7" t="s">
        <v>31</v>
      </c>
      <c r="C7" s="2"/>
      <c r="D7" s="3"/>
      <c r="E7" s="4">
        <v>-14335012.52</v>
      </c>
      <c r="F7" s="5">
        <v>-17132044.530000001</v>
      </c>
      <c r="G7" s="6">
        <v>-11617919.98</v>
      </c>
      <c r="H7" s="6">
        <v>-11580755.98</v>
      </c>
      <c r="I7" s="6">
        <v>-1403057.98</v>
      </c>
      <c r="J7" s="6">
        <v>-1403057.98</v>
      </c>
      <c r="K7" s="6">
        <v>-1399557.98</v>
      </c>
      <c r="L7" s="6">
        <v>-11757.98</v>
      </c>
      <c r="M7" s="6">
        <v>-18411.14</v>
      </c>
      <c r="N7" s="6">
        <v>-7680</v>
      </c>
      <c r="O7" s="6">
        <v>0</v>
      </c>
      <c r="P7" s="6">
        <v>0</v>
      </c>
      <c r="Q7" s="6">
        <v>-34934073.280000001</v>
      </c>
    </row>
    <row r="8" spans="1:17" x14ac:dyDescent="0.35">
      <c r="A8" s="7" t="s">
        <v>32</v>
      </c>
      <c r="B8" s="7" t="s">
        <v>775</v>
      </c>
      <c r="C8" s="3"/>
      <c r="D8" s="2"/>
      <c r="E8" s="4">
        <v>-1394209400.9100001</v>
      </c>
      <c r="F8" s="5">
        <v>-1250440902.3999999</v>
      </c>
      <c r="G8" s="6">
        <v>-1101250643.2399998</v>
      </c>
      <c r="H8" s="6">
        <v>-976182208.38999999</v>
      </c>
      <c r="I8" s="6">
        <v>-853551612.98000002</v>
      </c>
      <c r="J8" s="6">
        <v>-727491584.38</v>
      </c>
      <c r="K8" s="6">
        <v>-609620308.30000007</v>
      </c>
      <c r="L8" s="6">
        <v>-486356161.08000004</v>
      </c>
      <c r="M8" s="6">
        <v>-378965509.13</v>
      </c>
      <c r="N8" s="6">
        <v>-261717094.49000001</v>
      </c>
      <c r="O8" s="6">
        <v>-149406972.28</v>
      </c>
      <c r="P8" s="6">
        <v>-73682213.510000005</v>
      </c>
      <c r="Q8" s="6">
        <v>-432887215.52000004</v>
      </c>
    </row>
    <row r="9" spans="1:17" x14ac:dyDescent="0.35">
      <c r="A9" s="7" t="s">
        <v>39</v>
      </c>
      <c r="B9" s="7" t="s">
        <v>776</v>
      </c>
      <c r="C9" s="3"/>
      <c r="D9" s="2"/>
      <c r="E9" s="4">
        <v>177555476.41</v>
      </c>
      <c r="F9" s="5">
        <v>27554176.41</v>
      </c>
      <c r="G9" s="6">
        <v>27555476.41</v>
      </c>
      <c r="H9" s="6">
        <v>27555476.41</v>
      </c>
      <c r="I9" s="6">
        <v>-22978123.59</v>
      </c>
      <c r="J9" s="6">
        <v>-22978123.59</v>
      </c>
      <c r="K9" s="6">
        <v>-22978123.59</v>
      </c>
      <c r="L9" s="6">
        <v>-22978123.59</v>
      </c>
      <c r="M9" s="6">
        <v>-22978123.59</v>
      </c>
      <c r="N9" s="6">
        <v>-22978123.59</v>
      </c>
      <c r="O9" s="6">
        <v>-22978123.59</v>
      </c>
      <c r="P9" s="6">
        <v>-22978123.59</v>
      </c>
      <c r="Q9" s="6">
        <v>22978123.59</v>
      </c>
    </row>
    <row r="10" spans="1:17" x14ac:dyDescent="0.35">
      <c r="A10" s="7"/>
      <c r="B10" s="7"/>
      <c r="C10" s="3"/>
      <c r="D10" s="2"/>
      <c r="E10" s="4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5">
      <c r="A11" s="7" t="s">
        <v>41</v>
      </c>
      <c r="B11" s="7" t="s">
        <v>808</v>
      </c>
      <c r="C11" s="3"/>
      <c r="D11" s="2"/>
      <c r="E11" s="4">
        <v>5326058324.6700001</v>
      </c>
      <c r="F11" s="4">
        <v>4634362438.3492203</v>
      </c>
      <c r="G11" s="4">
        <v>4115590523.6086359</v>
      </c>
      <c r="H11" s="4">
        <v>3562233814.5520129</v>
      </c>
      <c r="I11" s="4">
        <v>2974292311.1793504</v>
      </c>
      <c r="J11" s="4">
        <v>2490105190.7548051</v>
      </c>
      <c r="K11" s="4">
        <v>1867578893.0661039</v>
      </c>
      <c r="L11" s="4">
        <v>1521730949.9057143</v>
      </c>
      <c r="M11" s="4">
        <v>899204652.21701312</v>
      </c>
      <c r="N11" s="4">
        <v>345847943.1603896</v>
      </c>
      <c r="O11" s="4">
        <v>0</v>
      </c>
      <c r="P11" s="4">
        <v>0</v>
      </c>
      <c r="Q11" s="4">
        <v>2098603461.1599998</v>
      </c>
    </row>
    <row r="12" spans="1:17" x14ac:dyDescent="0.35">
      <c r="A12" s="7"/>
      <c r="B12" s="7"/>
      <c r="C12" s="3"/>
      <c r="D12" s="2"/>
      <c r="E12" s="4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5">
      <c r="A13" s="7"/>
      <c r="B13" s="7"/>
      <c r="C13" s="3"/>
      <c r="D13" s="2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5">
      <c r="A14" s="7" t="s">
        <v>43</v>
      </c>
      <c r="B14" s="7" t="s">
        <v>806</v>
      </c>
      <c r="C14" s="3"/>
      <c r="D14" s="2"/>
      <c r="E14" s="4">
        <v>3673437426.5900006</v>
      </c>
      <c r="F14" s="4">
        <v>3111135483.0299997</v>
      </c>
      <c r="G14" s="4">
        <v>2809469703.8299999</v>
      </c>
      <c r="H14" s="4">
        <v>1863340525</v>
      </c>
      <c r="I14" s="4">
        <v>1445053910.48</v>
      </c>
      <c r="J14" s="4">
        <v>1443049154</v>
      </c>
      <c r="K14" s="4">
        <v>1438365689.3</v>
      </c>
      <c r="L14" s="4">
        <v>1438554781.3900001</v>
      </c>
      <c r="M14" s="4">
        <v>1428719452.5999999</v>
      </c>
      <c r="N14" s="4">
        <v>1376950259.29</v>
      </c>
      <c r="O14" s="4">
        <v>870834892</v>
      </c>
      <c r="P14" s="4">
        <v>40682363.649999999</v>
      </c>
      <c r="Q14" s="4">
        <v>2445539349.8400002</v>
      </c>
    </row>
    <row r="15" spans="1:17" x14ac:dyDescent="0.35">
      <c r="A15" s="7"/>
      <c r="B15" s="7"/>
      <c r="C15" s="3"/>
      <c r="D15" s="2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5">
      <c r="A16" s="7" t="s">
        <v>51</v>
      </c>
      <c r="B16" s="7" t="s">
        <v>807</v>
      </c>
      <c r="C16" s="3"/>
      <c r="D16" s="2"/>
      <c r="E16" s="4">
        <v>13585170966.189999</v>
      </c>
      <c r="F16" s="4">
        <v>10830591847.759998</v>
      </c>
      <c r="G16" s="4">
        <v>9922246276.75</v>
      </c>
      <c r="H16" s="4">
        <v>7960250204.4800005</v>
      </c>
      <c r="I16" s="4">
        <v>5373786934.9200001</v>
      </c>
      <c r="J16" s="4">
        <v>4457479830.9200001</v>
      </c>
      <c r="K16" s="4">
        <v>3493794016.1399999</v>
      </c>
      <c r="L16" s="4">
        <v>2433647694.9099998</v>
      </c>
      <c r="M16" s="4">
        <v>1270561453.4100001</v>
      </c>
      <c r="N16" s="4">
        <v>245242992.25999999</v>
      </c>
      <c r="O16" s="4">
        <v>14356449.289999999</v>
      </c>
      <c r="P16" s="4">
        <v>14356449.289999999</v>
      </c>
      <c r="Q16" s="6">
        <v>9781726464.5100002</v>
      </c>
    </row>
    <row r="17" spans="1:17" x14ac:dyDescent="0.35">
      <c r="A17" s="7"/>
      <c r="B17" s="7"/>
      <c r="C17" s="3"/>
      <c r="D17" s="2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5">
      <c r="A18" s="7" t="s">
        <v>77</v>
      </c>
      <c r="B18" s="7" t="s">
        <v>801</v>
      </c>
      <c r="C18" s="3"/>
      <c r="D18" s="2"/>
      <c r="E18" s="4">
        <v>175419915.80000001</v>
      </c>
      <c r="F18" s="4">
        <v>168675785.80000001</v>
      </c>
      <c r="G18" s="4">
        <v>164962822.40000001</v>
      </c>
      <c r="H18" s="4">
        <v>158746653.30000001</v>
      </c>
      <c r="I18" s="4">
        <v>144990862.5</v>
      </c>
      <c r="J18" s="4">
        <v>121757925.5</v>
      </c>
      <c r="K18" s="4">
        <v>111304699.5</v>
      </c>
      <c r="L18" s="4">
        <v>100105297</v>
      </c>
      <c r="M18" s="4">
        <v>92804008.099999994</v>
      </c>
      <c r="N18" s="4">
        <v>79541730.930000007</v>
      </c>
      <c r="O18" s="4">
        <v>33874224</v>
      </c>
      <c r="P18" s="4">
        <v>2139322</v>
      </c>
      <c r="Q18" s="4">
        <v>81416511.5</v>
      </c>
    </row>
    <row r="19" spans="1:17" x14ac:dyDescent="0.35">
      <c r="A19" s="7"/>
      <c r="B19" s="7"/>
      <c r="C19" s="3"/>
      <c r="D19" s="2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5">
      <c r="A20" s="7" t="s">
        <v>95</v>
      </c>
      <c r="B20" s="7" t="s">
        <v>803</v>
      </c>
      <c r="C20" s="3"/>
      <c r="D20" s="2"/>
      <c r="E20" s="4">
        <v>278155146.31999999</v>
      </c>
      <c r="F20" s="4">
        <v>197643088.09</v>
      </c>
      <c r="G20" s="4">
        <v>185314766.56</v>
      </c>
      <c r="H20" s="4">
        <v>182084531.98000002</v>
      </c>
      <c r="I20" s="4">
        <v>190465810.81999999</v>
      </c>
      <c r="J20" s="4">
        <v>182429488</v>
      </c>
      <c r="K20" s="4">
        <v>166111782.68000001</v>
      </c>
      <c r="L20" s="4">
        <v>158268766.04000002</v>
      </c>
      <c r="M20" s="4">
        <v>112871691.13</v>
      </c>
      <c r="N20" s="4">
        <v>110326934.18999998</v>
      </c>
      <c r="O20" s="4">
        <v>48535194.759999998</v>
      </c>
      <c r="P20" s="4">
        <v>1920071.46</v>
      </c>
      <c r="Q20" s="4">
        <v>125765562.49000001</v>
      </c>
    </row>
    <row r="21" spans="1:17" x14ac:dyDescent="0.35">
      <c r="A21" s="7"/>
      <c r="B21" s="7"/>
      <c r="C21" s="3"/>
      <c r="D21" s="2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5">
      <c r="A22" s="7"/>
      <c r="B22" s="7"/>
      <c r="C22" s="3"/>
      <c r="D22" s="2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5">
      <c r="A23" s="7" t="s">
        <v>107</v>
      </c>
      <c r="B23" s="7" t="s">
        <v>804</v>
      </c>
      <c r="C23" s="3"/>
      <c r="D23" s="2"/>
      <c r="E23" s="4">
        <v>111658446.03999999</v>
      </c>
      <c r="F23" s="4">
        <v>103688696.03999999</v>
      </c>
      <c r="G23" s="4">
        <v>84138133.539999992</v>
      </c>
      <c r="H23" s="4">
        <v>75510703.539999992</v>
      </c>
      <c r="I23" s="4">
        <v>68793468.539999992</v>
      </c>
      <c r="J23" s="4">
        <v>62181748.539999999</v>
      </c>
      <c r="K23" s="4">
        <v>45865983.539999999</v>
      </c>
      <c r="L23" s="4">
        <v>41675558.539999999</v>
      </c>
      <c r="M23" s="4">
        <v>40337823.539999999</v>
      </c>
      <c r="N23" s="4">
        <v>40085653.539999999</v>
      </c>
      <c r="O23" s="4">
        <v>24931573.539999999</v>
      </c>
      <c r="P23" s="4">
        <v>22977908.539999999</v>
      </c>
      <c r="Q23" s="4">
        <v>142118049.13</v>
      </c>
    </row>
    <row r="24" spans="1:17" x14ac:dyDescent="0.35">
      <c r="A24" s="7"/>
      <c r="B24" s="7"/>
      <c r="C24" s="3"/>
      <c r="D24" s="2"/>
      <c r="E24" s="4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5">
      <c r="A25" s="7"/>
      <c r="B25" s="7"/>
      <c r="C25" s="3"/>
      <c r="D25" s="2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5">
      <c r="A26" s="7" t="s">
        <v>127</v>
      </c>
      <c r="B26" s="7" t="s">
        <v>802</v>
      </c>
      <c r="C26" s="3"/>
      <c r="D26" s="2"/>
      <c r="E26" s="4">
        <v>1504826470.0599999</v>
      </c>
      <c r="F26" s="4">
        <v>1305924774.77</v>
      </c>
      <c r="G26" s="4">
        <v>1180371310.49</v>
      </c>
      <c r="H26" s="4">
        <v>1040280707.09</v>
      </c>
      <c r="I26" s="4">
        <v>932495922.62</v>
      </c>
      <c r="J26" s="4">
        <v>838821392.39999998</v>
      </c>
      <c r="K26" s="4">
        <v>700805523.75</v>
      </c>
      <c r="L26" s="4">
        <v>581912076.37</v>
      </c>
      <c r="M26" s="4">
        <v>416809547.17000002</v>
      </c>
      <c r="N26" s="4">
        <v>262940728.61000001</v>
      </c>
      <c r="O26" s="4">
        <v>171255934.21000001</v>
      </c>
      <c r="P26" s="4">
        <v>85160483.280000001</v>
      </c>
      <c r="Q26" s="4">
        <v>823683462.58000004</v>
      </c>
    </row>
    <row r="27" spans="1:17" x14ac:dyDescent="0.35">
      <c r="A27" s="7"/>
      <c r="B27" s="7"/>
      <c r="C27" s="2"/>
      <c r="D27" s="3"/>
      <c r="E27" s="4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5">
      <c r="A28" s="7"/>
      <c r="B28" s="7"/>
      <c r="C28" s="2"/>
      <c r="D28" s="3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5">
      <c r="A29" s="7" t="s">
        <v>157</v>
      </c>
      <c r="B29" s="7" t="s">
        <v>805</v>
      </c>
      <c r="C29" s="2"/>
      <c r="D29" s="3"/>
      <c r="E29" s="4">
        <v>520255691.45999992</v>
      </c>
      <c r="F29" s="4">
        <v>546409625.75000024</v>
      </c>
      <c r="G29" s="4">
        <v>573298675.12999988</v>
      </c>
      <c r="H29" s="4">
        <v>519548230.45999998</v>
      </c>
      <c r="I29" s="4">
        <v>426663797.87999988</v>
      </c>
      <c r="J29" s="4">
        <v>324921524.75999975</v>
      </c>
      <c r="K29" s="4">
        <v>277196696.73000014</v>
      </c>
      <c r="L29" s="4">
        <v>207175995.79000008</v>
      </c>
      <c r="M29" s="4">
        <v>175646978.16</v>
      </c>
      <c r="N29" s="6"/>
      <c r="O29" s="6"/>
      <c r="P29" s="6"/>
      <c r="Q29" s="6"/>
    </row>
    <row r="30" spans="1:17" x14ac:dyDescent="0.35">
      <c r="A30" s="7" t="s">
        <v>205</v>
      </c>
      <c r="B30" s="7" t="s">
        <v>206</v>
      </c>
      <c r="C30" s="3"/>
      <c r="D30" s="2"/>
      <c r="E30" s="4">
        <v>20255437.539999999</v>
      </c>
      <c r="F30" s="5">
        <v>18777520.870000001</v>
      </c>
      <c r="G30" s="6">
        <v>17299604.199999999</v>
      </c>
      <c r="H30" s="6">
        <v>15821687.529999999</v>
      </c>
      <c r="I30" s="6">
        <v>12808770.859999999</v>
      </c>
      <c r="J30" s="6">
        <v>11930854.189999999</v>
      </c>
      <c r="K30" s="6">
        <v>10762687.52</v>
      </c>
      <c r="L30" s="6">
        <v>9884770.8499999996</v>
      </c>
      <c r="M30" s="6">
        <v>9006854.1799999997</v>
      </c>
      <c r="N30" s="6">
        <v>7978437.5099999998</v>
      </c>
      <c r="O30" s="6">
        <v>5338020.84</v>
      </c>
      <c r="P30" s="6">
        <v>4460104.17</v>
      </c>
      <c r="Q30" s="6">
        <v>4876750</v>
      </c>
    </row>
    <row r="31" spans="1:17" x14ac:dyDescent="0.35">
      <c r="A31" s="7" t="s">
        <v>207</v>
      </c>
      <c r="B31" s="7" t="s">
        <v>208</v>
      </c>
      <c r="C31" s="3"/>
      <c r="D31" s="2"/>
      <c r="E31" s="4">
        <v>49630491.990000002</v>
      </c>
      <c r="F31" s="5">
        <v>33364862.489999998</v>
      </c>
      <c r="G31" s="6">
        <v>32716408.57</v>
      </c>
      <c r="H31" s="6">
        <v>31389517.239999998</v>
      </c>
      <c r="I31" s="6">
        <v>30089192.870000001</v>
      </c>
      <c r="J31" s="6">
        <v>30898627.780000001</v>
      </c>
      <c r="K31" s="6">
        <v>18839072.539999999</v>
      </c>
      <c r="L31" s="6">
        <v>16363754.51</v>
      </c>
      <c r="M31" s="6">
        <v>13798709.560000001</v>
      </c>
      <c r="N31" s="6">
        <v>11251251.08</v>
      </c>
      <c r="O31" s="6">
        <v>8424733.6300000008</v>
      </c>
      <c r="P31" s="6">
        <v>1688177.09</v>
      </c>
      <c r="Q31" s="6">
        <v>49103206.07</v>
      </c>
    </row>
    <row r="32" spans="1:17" x14ac:dyDescent="0.35">
      <c r="A32" s="7" t="s">
        <v>209</v>
      </c>
      <c r="B32" s="7" t="s">
        <v>210</v>
      </c>
      <c r="C32" s="3"/>
      <c r="D32" s="2"/>
      <c r="E32" s="4">
        <v>5583042.1100000003</v>
      </c>
      <c r="F32" s="5">
        <v>5233042.1100000003</v>
      </c>
      <c r="G32" s="6">
        <v>5233042.1100000003</v>
      </c>
      <c r="H32" s="6">
        <v>4883042.1100000003</v>
      </c>
      <c r="I32" s="6">
        <v>4883042.1100000003</v>
      </c>
      <c r="J32" s="6">
        <v>4883042.1100000003</v>
      </c>
      <c r="K32" s="6">
        <v>700000</v>
      </c>
      <c r="L32" s="6">
        <v>350000</v>
      </c>
      <c r="M32" s="6">
        <v>350000</v>
      </c>
      <c r="N32" s="6">
        <v>350000</v>
      </c>
      <c r="O32" s="6">
        <v>0</v>
      </c>
      <c r="P32" s="6">
        <v>0</v>
      </c>
      <c r="Q32" s="6">
        <v>2558738</v>
      </c>
    </row>
    <row r="33" spans="1:17" x14ac:dyDescent="0.35">
      <c r="A33" s="7" t="s">
        <v>211</v>
      </c>
      <c r="B33" s="7" t="s">
        <v>212</v>
      </c>
      <c r="C33" s="3"/>
      <c r="D33" s="2"/>
      <c r="E33" s="4">
        <v>54295711</v>
      </c>
      <c r="F33" s="5">
        <v>45849939.479999997</v>
      </c>
      <c r="G33" s="6">
        <v>42430014.240000002</v>
      </c>
      <c r="H33" s="6">
        <v>37716155.490000002</v>
      </c>
      <c r="I33" s="6">
        <v>37221628.75</v>
      </c>
      <c r="J33" s="6">
        <v>37175628.75</v>
      </c>
      <c r="K33" s="6">
        <v>34189982.82</v>
      </c>
      <c r="L33" s="6">
        <v>21759124.190000001</v>
      </c>
      <c r="M33" s="6">
        <v>16082317.66</v>
      </c>
      <c r="N33" s="6">
        <v>11953322.65</v>
      </c>
      <c r="O33" s="6">
        <v>8158308.1100000003</v>
      </c>
      <c r="P33" s="6">
        <v>3538692.52</v>
      </c>
      <c r="Q33" s="6">
        <v>198690923.05000001</v>
      </c>
    </row>
    <row r="34" spans="1:17" x14ac:dyDescent="0.35">
      <c r="A34" s="7" t="s">
        <v>213</v>
      </c>
      <c r="B34" s="7" t="s">
        <v>214</v>
      </c>
      <c r="C34" s="3"/>
      <c r="D34" s="2"/>
      <c r="E34" s="4">
        <v>7448734</v>
      </c>
      <c r="F34" s="5">
        <v>7181482</v>
      </c>
      <c r="G34" s="6">
        <v>6452027</v>
      </c>
      <c r="H34" s="6">
        <v>5574787</v>
      </c>
      <c r="I34" s="6">
        <v>5340587</v>
      </c>
      <c r="J34" s="6">
        <v>4722630</v>
      </c>
      <c r="K34" s="6">
        <v>4125135</v>
      </c>
      <c r="L34" s="6">
        <v>3501905</v>
      </c>
      <c r="M34" s="6">
        <v>2511175</v>
      </c>
      <c r="N34" s="6">
        <v>1748900</v>
      </c>
      <c r="O34" s="6">
        <v>1127500</v>
      </c>
      <c r="P34" s="6">
        <v>506700</v>
      </c>
      <c r="Q34" s="6">
        <v>3781591</v>
      </c>
    </row>
    <row r="35" spans="1:17" x14ac:dyDescent="0.35">
      <c r="A35" s="7" t="s">
        <v>215</v>
      </c>
      <c r="B35" s="7" t="s">
        <v>216</v>
      </c>
      <c r="C35" s="3"/>
      <c r="D35" s="2"/>
      <c r="E35" s="4">
        <v>859100</v>
      </c>
      <c r="F35" s="5">
        <v>859100</v>
      </c>
      <c r="G35" s="6">
        <v>859100</v>
      </c>
      <c r="H35" s="6">
        <v>859100</v>
      </c>
      <c r="I35" s="6">
        <v>859100</v>
      </c>
      <c r="J35" s="6">
        <v>859100</v>
      </c>
      <c r="K35" s="6">
        <v>859100</v>
      </c>
      <c r="L35" s="6">
        <v>719100</v>
      </c>
      <c r="M35" s="6">
        <v>419100</v>
      </c>
      <c r="N35" s="6">
        <v>411600</v>
      </c>
      <c r="O35" s="6">
        <v>346670</v>
      </c>
      <c r="P35" s="6">
        <v>0</v>
      </c>
      <c r="Q35" s="6">
        <v>776250.8</v>
      </c>
    </row>
    <row r="36" spans="1:17" x14ac:dyDescent="0.35">
      <c r="A36" s="7" t="s">
        <v>217</v>
      </c>
      <c r="B36" s="7" t="s">
        <v>218</v>
      </c>
      <c r="C36" s="3"/>
      <c r="D36" s="2"/>
      <c r="E36" s="4">
        <v>85197405</v>
      </c>
      <c r="F36" s="5">
        <v>79523435</v>
      </c>
      <c r="G36" s="6">
        <v>73781705</v>
      </c>
      <c r="H36" s="6">
        <v>68807105</v>
      </c>
      <c r="I36" s="6">
        <v>66890125</v>
      </c>
      <c r="J36" s="6">
        <v>61952710</v>
      </c>
      <c r="K36" s="6">
        <v>57137570</v>
      </c>
      <c r="L36" s="6">
        <v>46419760</v>
      </c>
      <c r="M36" s="6">
        <v>22697620</v>
      </c>
      <c r="N36" s="6">
        <v>17243020</v>
      </c>
      <c r="O36" s="6">
        <v>11287970</v>
      </c>
      <c r="P36" s="6">
        <v>5330500</v>
      </c>
      <c r="Q36" s="6">
        <v>43223195</v>
      </c>
    </row>
    <row r="37" spans="1:17" x14ac:dyDescent="0.35">
      <c r="A37" s="7" t="s">
        <v>219</v>
      </c>
      <c r="B37" s="7" t="s">
        <v>220</v>
      </c>
      <c r="C37" s="3"/>
      <c r="D37" s="2"/>
      <c r="E37" s="4">
        <v>8253687.2999999998</v>
      </c>
      <c r="F37" s="5">
        <v>8066687.2999999998</v>
      </c>
      <c r="G37" s="6">
        <v>7762187.2999999998</v>
      </c>
      <c r="H37" s="6">
        <v>6201197.2999999998</v>
      </c>
      <c r="I37" s="6">
        <v>5477497.2999999998</v>
      </c>
      <c r="J37" s="6">
        <v>5434497.2999999998</v>
      </c>
      <c r="K37" s="6">
        <v>5164597.3</v>
      </c>
      <c r="L37" s="6">
        <v>5094700</v>
      </c>
      <c r="M37" s="6">
        <v>3122500</v>
      </c>
      <c r="N37" s="6">
        <v>2772500</v>
      </c>
      <c r="O37" s="6">
        <v>811000</v>
      </c>
      <c r="P37" s="6">
        <v>566000</v>
      </c>
      <c r="Q37" s="6">
        <v>6658743.7999999998</v>
      </c>
    </row>
    <row r="38" spans="1:17" x14ac:dyDescent="0.35">
      <c r="A38" s="7" t="s">
        <v>221</v>
      </c>
      <c r="B38" s="7" t="s">
        <v>222</v>
      </c>
      <c r="C38" s="3"/>
      <c r="D38" s="2"/>
      <c r="E38" s="4">
        <v>32200</v>
      </c>
      <c r="F38" s="5">
        <v>32200</v>
      </c>
      <c r="G38" s="6">
        <v>32200</v>
      </c>
      <c r="H38" s="6">
        <v>32200</v>
      </c>
      <c r="I38" s="6">
        <v>32200</v>
      </c>
      <c r="J38" s="6">
        <v>20200</v>
      </c>
      <c r="K38" s="6">
        <v>20200</v>
      </c>
      <c r="L38" s="6">
        <v>20200</v>
      </c>
      <c r="M38" s="6">
        <v>20200</v>
      </c>
      <c r="N38" s="6">
        <v>12000</v>
      </c>
      <c r="O38" s="6">
        <v>12000</v>
      </c>
      <c r="P38" s="6">
        <v>4800</v>
      </c>
      <c r="Q38" s="6">
        <v>1671480</v>
      </c>
    </row>
    <row r="39" spans="1:17" x14ac:dyDescent="0.35">
      <c r="A39" s="7" t="s">
        <v>223</v>
      </c>
      <c r="B39" s="7" t="s">
        <v>224</v>
      </c>
      <c r="C39" s="3"/>
      <c r="D39" s="2"/>
      <c r="E39" s="4">
        <v>20499682.309999999</v>
      </c>
      <c r="F39" s="5">
        <v>16762539.310000001</v>
      </c>
      <c r="G39" s="6">
        <v>16432539.310000001</v>
      </c>
      <c r="H39" s="6">
        <v>10606509.310000001</v>
      </c>
      <c r="I39" s="6">
        <v>8753384.3100000005</v>
      </c>
      <c r="J39" s="6">
        <v>8641384.3100000005</v>
      </c>
      <c r="K39" s="6">
        <v>8641384.3100000005</v>
      </c>
      <c r="L39" s="6">
        <v>7700134.3099999996</v>
      </c>
      <c r="M39" s="6">
        <v>6893884.3099999996</v>
      </c>
      <c r="N39" s="6">
        <v>2142161.25</v>
      </c>
      <c r="O39" s="6">
        <v>1420161.25</v>
      </c>
      <c r="P39" s="6">
        <v>807500</v>
      </c>
      <c r="Q39" s="6">
        <v>8219879.5599999996</v>
      </c>
    </row>
    <row r="40" spans="1:17" x14ac:dyDescent="0.35">
      <c r="A40" s="7" t="s">
        <v>225</v>
      </c>
      <c r="B40" s="7" t="s">
        <v>226</v>
      </c>
      <c r="C40" s="3"/>
      <c r="D40" s="2"/>
      <c r="E40" s="4">
        <v>266500</v>
      </c>
      <c r="F40" s="5">
        <v>214000</v>
      </c>
      <c r="G40" s="6">
        <v>214000</v>
      </c>
      <c r="H40" s="6">
        <v>83000</v>
      </c>
      <c r="I40" s="6">
        <v>13000</v>
      </c>
      <c r="J40" s="6">
        <v>6000</v>
      </c>
      <c r="K40" s="6">
        <v>6000</v>
      </c>
      <c r="L40" s="6">
        <v>6000</v>
      </c>
      <c r="M40" s="6">
        <v>6000</v>
      </c>
      <c r="N40" s="6">
        <v>6000</v>
      </c>
      <c r="O40" s="6">
        <v>6000</v>
      </c>
      <c r="P40" s="6">
        <v>0</v>
      </c>
      <c r="Q40" s="6">
        <v>214722</v>
      </c>
    </row>
    <row r="41" spans="1:17" x14ac:dyDescent="0.35">
      <c r="A41" s="7" t="s">
        <v>227</v>
      </c>
      <c r="B41" s="7" t="s">
        <v>228</v>
      </c>
      <c r="C41" s="3"/>
      <c r="D41" s="2"/>
      <c r="E41" s="4">
        <v>2631366.9500000002</v>
      </c>
      <c r="F41" s="5">
        <v>2471366.9500000002</v>
      </c>
      <c r="G41" s="6">
        <v>2471366.9500000002</v>
      </c>
      <c r="H41" s="6">
        <v>1551366.95</v>
      </c>
      <c r="I41" s="6">
        <v>1551366.95</v>
      </c>
      <c r="J41" s="6">
        <v>1446366.95</v>
      </c>
      <c r="K41" s="6">
        <v>1247569.45</v>
      </c>
      <c r="L41" s="6">
        <v>1170569.45</v>
      </c>
      <c r="M41" s="6">
        <v>1013022.45</v>
      </c>
      <c r="N41" s="6">
        <v>0</v>
      </c>
      <c r="O41" s="6">
        <v>0</v>
      </c>
      <c r="P41" s="6">
        <v>0</v>
      </c>
      <c r="Q41" s="6">
        <v>1919900</v>
      </c>
    </row>
    <row r="42" spans="1:17" x14ac:dyDescent="0.35">
      <c r="A42" s="7" t="s">
        <v>229</v>
      </c>
      <c r="B42" s="7" t="s">
        <v>230</v>
      </c>
      <c r="C42" s="3"/>
      <c r="D42" s="2"/>
      <c r="E42" s="4">
        <v>5845860</v>
      </c>
      <c r="F42" s="5">
        <v>4062460</v>
      </c>
      <c r="G42" s="6">
        <v>4041560</v>
      </c>
      <c r="H42" s="6">
        <v>3988560</v>
      </c>
      <c r="I42" s="6">
        <v>3133560</v>
      </c>
      <c r="J42" s="6">
        <v>3090900</v>
      </c>
      <c r="K42" s="6">
        <v>2514100</v>
      </c>
      <c r="L42" s="6">
        <v>2284700</v>
      </c>
      <c r="M42" s="6">
        <v>901700</v>
      </c>
      <c r="N42" s="6">
        <v>855100</v>
      </c>
      <c r="O42" s="6">
        <v>473300</v>
      </c>
      <c r="P42" s="6">
        <v>48000</v>
      </c>
      <c r="Q42" s="6">
        <v>752500</v>
      </c>
    </row>
    <row r="43" spans="1:17" x14ac:dyDescent="0.35">
      <c r="A43" s="7" t="s">
        <v>231</v>
      </c>
      <c r="B43" s="7" t="s">
        <v>232</v>
      </c>
      <c r="C43" s="3"/>
      <c r="D43" s="2"/>
      <c r="E43" s="4">
        <v>19084556.079999998</v>
      </c>
      <c r="F43" s="5">
        <v>19084556.079999998</v>
      </c>
      <c r="G43" s="6">
        <v>15376423.58</v>
      </c>
      <c r="H43" s="6">
        <v>15376423.58</v>
      </c>
      <c r="I43" s="6">
        <v>15338070.58</v>
      </c>
      <c r="J43" s="6">
        <v>14570370.58</v>
      </c>
      <c r="K43" s="6">
        <v>14570370.58</v>
      </c>
      <c r="L43" s="6">
        <v>14570370.58</v>
      </c>
      <c r="M43" s="6">
        <v>1100733.76</v>
      </c>
      <c r="N43" s="6">
        <v>1074733.76</v>
      </c>
      <c r="O43" s="6">
        <v>10000</v>
      </c>
      <c r="P43" s="6">
        <v>10000</v>
      </c>
      <c r="Q43" s="6">
        <v>40071153.399999999</v>
      </c>
    </row>
    <row r="44" spans="1:17" x14ac:dyDescent="0.35">
      <c r="A44" s="7" t="s">
        <v>233</v>
      </c>
      <c r="B44" s="7" t="s">
        <v>234</v>
      </c>
      <c r="C44" s="3"/>
      <c r="D44" s="2"/>
      <c r="E44" s="4">
        <v>2294352.04</v>
      </c>
      <c r="F44" s="5">
        <v>2070800</v>
      </c>
      <c r="G44" s="6">
        <v>1832900</v>
      </c>
      <c r="H44" s="6">
        <v>1755250</v>
      </c>
      <c r="I44" s="6">
        <v>749250</v>
      </c>
      <c r="J44" s="6">
        <v>572050</v>
      </c>
      <c r="K44" s="6">
        <v>511950</v>
      </c>
      <c r="L44" s="6">
        <v>396050</v>
      </c>
      <c r="M44" s="6">
        <v>382800</v>
      </c>
      <c r="N44" s="6">
        <v>111200</v>
      </c>
      <c r="O44" s="6">
        <v>98600</v>
      </c>
      <c r="P44" s="6">
        <v>28000</v>
      </c>
      <c r="Q44" s="6">
        <v>67081742.689999998</v>
      </c>
    </row>
    <row r="45" spans="1:17" x14ac:dyDescent="0.35">
      <c r="A45" s="7" t="s">
        <v>235</v>
      </c>
      <c r="B45" s="7" t="s">
        <v>236</v>
      </c>
      <c r="C45" s="3"/>
      <c r="D45" s="2"/>
      <c r="E45" s="4">
        <v>79088363.390000001</v>
      </c>
      <c r="F45" s="5">
        <v>66333310.130000003</v>
      </c>
      <c r="G45" s="6">
        <v>57628647.170000002</v>
      </c>
      <c r="H45" s="6">
        <v>48285492.960000001</v>
      </c>
      <c r="I45" s="6">
        <v>40984610.520000003</v>
      </c>
      <c r="J45" s="6">
        <v>28893605.16</v>
      </c>
      <c r="K45" s="6">
        <v>22141755.530000001</v>
      </c>
      <c r="L45" s="6">
        <v>17401530.690000001</v>
      </c>
      <c r="M45" s="6">
        <v>12719814.119999999</v>
      </c>
      <c r="N45" s="6">
        <v>8316825.6699999999</v>
      </c>
      <c r="O45" s="6">
        <v>4512152.18</v>
      </c>
      <c r="P45" s="6">
        <v>1511602.96</v>
      </c>
      <c r="Q45" s="6">
        <v>28568879.850000001</v>
      </c>
    </row>
    <row r="46" spans="1:17" x14ac:dyDescent="0.35">
      <c r="A46" s="7" t="s">
        <v>237</v>
      </c>
      <c r="B46" s="7" t="s">
        <v>238</v>
      </c>
      <c r="C46" s="3"/>
      <c r="D46" s="2"/>
      <c r="E46" s="4">
        <v>2554129</v>
      </c>
      <c r="F46" s="5">
        <v>2352879</v>
      </c>
      <c r="G46" s="6">
        <v>2152459</v>
      </c>
      <c r="H46" s="6">
        <v>1839879</v>
      </c>
      <c r="I46" s="6">
        <v>1766839</v>
      </c>
      <c r="J46" s="6">
        <v>1573359</v>
      </c>
      <c r="K46" s="6">
        <v>1373349</v>
      </c>
      <c r="L46" s="6">
        <v>1171449</v>
      </c>
      <c r="M46" s="6">
        <v>835909</v>
      </c>
      <c r="N46" s="6">
        <v>623099</v>
      </c>
      <c r="O46" s="6">
        <v>415199</v>
      </c>
      <c r="P46" s="6">
        <v>211649</v>
      </c>
      <c r="Q46" s="6">
        <v>1162853.77</v>
      </c>
    </row>
    <row r="47" spans="1:17" x14ac:dyDescent="0.35">
      <c r="A47" s="7" t="s">
        <v>239</v>
      </c>
      <c r="B47" s="7" t="s">
        <v>240</v>
      </c>
      <c r="C47" s="3"/>
      <c r="D47" s="2"/>
      <c r="E47" s="4">
        <v>1439200</v>
      </c>
      <c r="F47" s="5">
        <v>1394700</v>
      </c>
      <c r="G47" s="6">
        <v>1247600</v>
      </c>
      <c r="H47" s="6">
        <v>1136600</v>
      </c>
      <c r="I47" s="6">
        <v>1006000</v>
      </c>
      <c r="J47" s="6">
        <v>897200</v>
      </c>
      <c r="K47" s="6">
        <v>721400</v>
      </c>
      <c r="L47" s="6">
        <v>629150</v>
      </c>
      <c r="M47" s="6">
        <v>523550</v>
      </c>
      <c r="N47" s="6">
        <v>365700</v>
      </c>
      <c r="O47" s="6">
        <v>268300</v>
      </c>
      <c r="P47" s="6">
        <v>127150</v>
      </c>
      <c r="Q47" s="6">
        <v>1064860</v>
      </c>
    </row>
    <row r="48" spans="1:17" x14ac:dyDescent="0.35">
      <c r="A48" s="7" t="s">
        <v>241</v>
      </c>
      <c r="B48" s="7" t="s">
        <v>242</v>
      </c>
      <c r="C48" s="3"/>
      <c r="D48" s="2"/>
      <c r="E48" s="4">
        <v>1815637.72</v>
      </c>
      <c r="F48" s="5">
        <v>1663744.67</v>
      </c>
      <c r="G48" s="6">
        <v>1628744.67</v>
      </c>
      <c r="H48" s="6">
        <v>1621744.67</v>
      </c>
      <c r="I48" s="6">
        <v>682490.57</v>
      </c>
      <c r="J48" s="6">
        <v>671490.57</v>
      </c>
      <c r="K48" s="6">
        <v>586490.56999999995</v>
      </c>
      <c r="L48" s="6">
        <v>277071.57</v>
      </c>
      <c r="M48" s="6">
        <v>275571.57</v>
      </c>
      <c r="N48" s="6">
        <v>235571.57</v>
      </c>
      <c r="O48" s="6">
        <v>209471.57</v>
      </c>
      <c r="P48" s="6">
        <v>151271.57</v>
      </c>
      <c r="Q48" s="6">
        <v>609141.03</v>
      </c>
    </row>
    <row r="49" spans="1:17" x14ac:dyDescent="0.35">
      <c r="A49" s="7" t="s">
        <v>243</v>
      </c>
      <c r="B49" s="7" t="s">
        <v>244</v>
      </c>
      <c r="C49" s="3"/>
      <c r="D49" s="2"/>
      <c r="E49" s="4">
        <v>208800</v>
      </c>
      <c r="F49" s="5">
        <v>109300</v>
      </c>
      <c r="G49" s="6">
        <v>109300</v>
      </c>
      <c r="H49" s="6">
        <v>109300</v>
      </c>
      <c r="I49" s="6">
        <v>94300</v>
      </c>
      <c r="J49" s="6">
        <v>94300</v>
      </c>
      <c r="K49" s="6">
        <v>77600</v>
      </c>
      <c r="L49" s="6">
        <v>45600</v>
      </c>
      <c r="M49" s="6">
        <v>45600</v>
      </c>
      <c r="N49" s="6">
        <v>45600</v>
      </c>
      <c r="O49" s="6">
        <v>45600</v>
      </c>
      <c r="P49" s="6">
        <v>31600</v>
      </c>
      <c r="Q49" s="6">
        <v>3627834.45</v>
      </c>
    </row>
    <row r="50" spans="1:17" x14ac:dyDescent="0.35">
      <c r="A50" s="7" t="s">
        <v>245</v>
      </c>
      <c r="B50" s="7" t="s">
        <v>246</v>
      </c>
      <c r="C50" s="3"/>
      <c r="D50" s="2"/>
      <c r="E50" s="4">
        <v>3838925</v>
      </c>
      <c r="F50" s="5">
        <v>3717925</v>
      </c>
      <c r="G50" s="6">
        <v>3682925</v>
      </c>
      <c r="H50" s="6">
        <v>3364225</v>
      </c>
      <c r="I50" s="6">
        <v>2854225</v>
      </c>
      <c r="J50" s="6">
        <v>2769225</v>
      </c>
      <c r="K50" s="6">
        <v>2769225</v>
      </c>
      <c r="L50" s="6">
        <v>2769225</v>
      </c>
      <c r="M50" s="6">
        <v>2519225</v>
      </c>
      <c r="N50" s="6">
        <v>1578600</v>
      </c>
      <c r="O50" s="6">
        <v>981000</v>
      </c>
      <c r="P50" s="6">
        <v>37625</v>
      </c>
      <c r="Q50" s="6">
        <v>4354000</v>
      </c>
    </row>
    <row r="51" spans="1:17" x14ac:dyDescent="0.35">
      <c r="A51" s="7" t="s">
        <v>247</v>
      </c>
      <c r="B51" s="7" t="s">
        <v>248</v>
      </c>
      <c r="C51" s="3"/>
      <c r="D51" s="2"/>
      <c r="E51" s="4">
        <v>4078526.32</v>
      </c>
      <c r="F51" s="5">
        <v>2421522.87</v>
      </c>
      <c r="G51" s="6">
        <v>1642822.87</v>
      </c>
      <c r="H51" s="6">
        <v>1525972.87</v>
      </c>
      <c r="I51" s="6">
        <v>1525972.87</v>
      </c>
      <c r="J51" s="6">
        <v>1165972.8700000001</v>
      </c>
      <c r="K51" s="6">
        <v>1165972.8700000001</v>
      </c>
      <c r="L51" s="6">
        <v>886100</v>
      </c>
      <c r="M51" s="6">
        <v>510000</v>
      </c>
      <c r="N51" s="6">
        <v>510000</v>
      </c>
      <c r="O51" s="6">
        <v>500000</v>
      </c>
      <c r="P51" s="6">
        <v>0</v>
      </c>
      <c r="Q51" s="6">
        <v>0</v>
      </c>
    </row>
    <row r="52" spans="1:17" x14ac:dyDescent="0.35">
      <c r="A52" s="7" t="s">
        <v>249</v>
      </c>
      <c r="B52" s="7" t="s">
        <v>250</v>
      </c>
      <c r="C52" s="3"/>
      <c r="D52" s="2"/>
      <c r="E52" s="4">
        <v>6000</v>
      </c>
      <c r="F52" s="5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749145</v>
      </c>
    </row>
    <row r="53" spans="1:17" x14ac:dyDescent="0.35">
      <c r="A53" s="7" t="s">
        <v>251</v>
      </c>
      <c r="B53" s="7" t="s">
        <v>252</v>
      </c>
      <c r="C53" s="3"/>
      <c r="D53" s="2"/>
      <c r="E53" s="4">
        <v>15298662</v>
      </c>
      <c r="F53" s="5">
        <v>14042492</v>
      </c>
      <c r="G53" s="6">
        <v>12354502</v>
      </c>
      <c r="H53" s="6">
        <v>11153552</v>
      </c>
      <c r="I53" s="6">
        <v>10655522</v>
      </c>
      <c r="J53" s="6">
        <v>9457120</v>
      </c>
      <c r="K53" s="6">
        <v>8203260</v>
      </c>
      <c r="L53" s="6">
        <v>6452192</v>
      </c>
      <c r="M53" s="6">
        <v>4660710</v>
      </c>
      <c r="N53" s="6">
        <v>3393900</v>
      </c>
      <c r="O53" s="6">
        <v>2304120</v>
      </c>
      <c r="P53" s="6">
        <v>1212810</v>
      </c>
      <c r="Q53" s="6">
        <v>10665295</v>
      </c>
    </row>
    <row r="54" spans="1:17" x14ac:dyDescent="0.35">
      <c r="A54" s="7" t="s">
        <v>253</v>
      </c>
      <c r="B54" s="7" t="s">
        <v>254</v>
      </c>
      <c r="C54" s="3"/>
      <c r="D54" s="2"/>
      <c r="E54" s="4">
        <v>4620</v>
      </c>
      <c r="F54" s="5">
        <v>4620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128820</v>
      </c>
    </row>
    <row r="55" spans="1:17" x14ac:dyDescent="0.35">
      <c r="A55" s="7" t="s">
        <v>255</v>
      </c>
      <c r="B55" s="7" t="s">
        <v>256</v>
      </c>
      <c r="C55" s="3"/>
      <c r="D55" s="2"/>
      <c r="E55" s="4">
        <v>7515354</v>
      </c>
      <c r="F55" s="5">
        <v>5903168</v>
      </c>
      <c r="G55" s="6">
        <v>4772320</v>
      </c>
      <c r="H55" s="6">
        <v>4326000</v>
      </c>
      <c r="I55" s="6">
        <v>3909060</v>
      </c>
      <c r="J55" s="6">
        <v>3390880</v>
      </c>
      <c r="K55" s="6">
        <v>2962260</v>
      </c>
      <c r="L55" s="6">
        <v>2136200</v>
      </c>
      <c r="M55" s="6">
        <v>1688030</v>
      </c>
      <c r="N55" s="6">
        <v>1188490</v>
      </c>
      <c r="O55" s="6">
        <v>805530</v>
      </c>
      <c r="P55" s="6">
        <v>398060</v>
      </c>
      <c r="Q55" s="6">
        <v>991939</v>
      </c>
    </row>
    <row r="56" spans="1:17" x14ac:dyDescent="0.35">
      <c r="A56" s="7" t="s">
        <v>257</v>
      </c>
      <c r="B56" s="7" t="s">
        <v>258</v>
      </c>
      <c r="C56" s="3"/>
      <c r="D56" s="2"/>
      <c r="E56" s="4">
        <v>8582.31</v>
      </c>
      <c r="F56" s="5">
        <v>8582.31</v>
      </c>
      <c r="G56" s="6">
        <v>8582.31</v>
      </c>
      <c r="H56" s="6">
        <v>8582.31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262600</v>
      </c>
    </row>
    <row r="57" spans="1:17" x14ac:dyDescent="0.35">
      <c r="A57" s="7" t="s">
        <v>259</v>
      </c>
      <c r="B57" s="7" t="s">
        <v>260</v>
      </c>
      <c r="C57" s="3"/>
      <c r="D57" s="2"/>
      <c r="E57" s="4">
        <v>2400000</v>
      </c>
      <c r="F57" s="5">
        <v>1600000</v>
      </c>
      <c r="G57" s="6">
        <v>1600000</v>
      </c>
      <c r="H57" s="6">
        <v>1600000</v>
      </c>
      <c r="I57" s="6">
        <v>1600000</v>
      </c>
      <c r="J57" s="6">
        <v>800000</v>
      </c>
      <c r="K57" s="6">
        <v>800000</v>
      </c>
      <c r="L57" s="6">
        <v>800000</v>
      </c>
      <c r="M57" s="6">
        <v>800000</v>
      </c>
      <c r="N57" s="6">
        <v>800000</v>
      </c>
      <c r="O57" s="6">
        <v>0</v>
      </c>
      <c r="P57" s="6">
        <v>0</v>
      </c>
      <c r="Q57" s="6">
        <v>3206920</v>
      </c>
    </row>
    <row r="58" spans="1:17" x14ac:dyDescent="0.35">
      <c r="A58" s="7" t="s">
        <v>261</v>
      </c>
      <c r="B58" s="7" t="s">
        <v>262</v>
      </c>
      <c r="C58" s="3"/>
      <c r="D58" s="2"/>
      <c r="E58" s="4">
        <v>0</v>
      </c>
      <c r="F58" s="5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4702900</v>
      </c>
    </row>
    <row r="59" spans="1:17" x14ac:dyDescent="0.35">
      <c r="A59" s="7" t="s">
        <v>263</v>
      </c>
      <c r="B59" s="7" t="s">
        <v>264</v>
      </c>
      <c r="C59" s="3"/>
      <c r="D59" s="2"/>
      <c r="E59" s="4">
        <v>67279824.430000007</v>
      </c>
      <c r="F59" s="5">
        <v>62891879.799999997</v>
      </c>
      <c r="G59" s="6">
        <v>58010776.920000002</v>
      </c>
      <c r="H59" s="6">
        <v>53137927.939999998</v>
      </c>
      <c r="I59" s="6">
        <v>48193811.399999999</v>
      </c>
      <c r="J59" s="6">
        <v>43370142.350000001</v>
      </c>
      <c r="K59" s="6">
        <v>38626402.880000003</v>
      </c>
      <c r="L59" s="6">
        <v>32354238.260000002</v>
      </c>
      <c r="M59" s="6">
        <v>26985840.210000001</v>
      </c>
      <c r="N59" s="6">
        <v>21460197.07</v>
      </c>
      <c r="O59" s="6">
        <v>14926456</v>
      </c>
      <c r="P59" s="6">
        <v>8406347</v>
      </c>
      <c r="Q59" s="6">
        <v>74373199.769999996</v>
      </c>
    </row>
    <row r="60" spans="1:17" x14ac:dyDescent="0.35">
      <c r="A60" s="7" t="s">
        <v>265</v>
      </c>
      <c r="B60" s="7" t="s">
        <v>266</v>
      </c>
      <c r="C60" s="3"/>
      <c r="D60" s="2"/>
      <c r="E60" s="4">
        <v>0</v>
      </c>
      <c r="F60" s="5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9746.2000000000007</v>
      </c>
    </row>
    <row r="61" spans="1:17" x14ac:dyDescent="0.35">
      <c r="A61" s="7"/>
      <c r="B61" s="7"/>
      <c r="C61" s="3"/>
      <c r="D61" s="2"/>
      <c r="E61" s="4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35">
      <c r="A62" s="7" t="s">
        <v>269</v>
      </c>
      <c r="B62" s="7" t="s">
        <v>809</v>
      </c>
      <c r="C62" s="3"/>
      <c r="D62" s="2"/>
      <c r="E62" s="4">
        <v>1021525310.6800001</v>
      </c>
      <c r="F62" s="4">
        <v>941293185.77999997</v>
      </c>
      <c r="G62" s="4">
        <v>857226359.1099999</v>
      </c>
      <c r="H62" s="4">
        <v>779740691.81999993</v>
      </c>
      <c r="I62" s="4">
        <v>697557732.80999994</v>
      </c>
      <c r="J62" s="4">
        <v>606799747.14999998</v>
      </c>
      <c r="K62" s="4">
        <v>514906335.80000001</v>
      </c>
      <c r="L62" s="4">
        <v>423181367.09000003</v>
      </c>
      <c r="M62" s="4">
        <v>331759105.08000004</v>
      </c>
      <c r="N62" s="4">
        <v>246892576.28000003</v>
      </c>
      <c r="O62" s="4">
        <v>169770903.5</v>
      </c>
      <c r="P62" s="4">
        <v>89543844.200000003</v>
      </c>
      <c r="Q62" s="4">
        <v>927494745.72000003</v>
      </c>
    </row>
    <row r="63" spans="1:17" x14ac:dyDescent="0.35">
      <c r="A63" s="7" t="s">
        <v>299</v>
      </c>
      <c r="B63" s="7" t="s">
        <v>300</v>
      </c>
      <c r="C63" s="3"/>
      <c r="D63" s="2"/>
      <c r="E63" s="4">
        <v>1286750</v>
      </c>
      <c r="F63" s="5">
        <v>1038950</v>
      </c>
      <c r="G63" s="6">
        <v>1011250</v>
      </c>
      <c r="H63" s="6">
        <v>567950</v>
      </c>
      <c r="I63" s="6">
        <v>289450</v>
      </c>
      <c r="J63" s="6">
        <v>211450</v>
      </c>
      <c r="K63" s="6">
        <v>156450</v>
      </c>
      <c r="L63" s="6">
        <v>135650</v>
      </c>
      <c r="M63" s="6">
        <v>132850</v>
      </c>
      <c r="N63" s="6">
        <v>121450</v>
      </c>
      <c r="O63" s="6">
        <v>49450</v>
      </c>
      <c r="P63" s="6">
        <v>26000</v>
      </c>
      <c r="Q63" s="6">
        <v>1269842.27</v>
      </c>
    </row>
    <row r="64" spans="1:17" x14ac:dyDescent="0.35">
      <c r="A64" s="7" t="s">
        <v>301</v>
      </c>
      <c r="B64" s="7" t="s">
        <v>302</v>
      </c>
      <c r="C64" s="3"/>
      <c r="D64" s="2"/>
      <c r="E64" s="4">
        <v>2691588.91</v>
      </c>
      <c r="F64" s="5">
        <v>2591588.91</v>
      </c>
      <c r="G64" s="6">
        <v>2323588.91</v>
      </c>
      <c r="H64" s="6">
        <v>3162088.91</v>
      </c>
      <c r="I64" s="6">
        <v>1520605.66</v>
      </c>
      <c r="J64" s="6">
        <v>1284605.6599999999</v>
      </c>
      <c r="K64" s="6">
        <v>1260605.6599999999</v>
      </c>
      <c r="L64" s="6">
        <v>906300</v>
      </c>
      <c r="M64" s="6">
        <v>793300</v>
      </c>
      <c r="N64" s="6">
        <v>763300</v>
      </c>
      <c r="O64" s="6">
        <v>409400</v>
      </c>
      <c r="P64" s="6">
        <v>216000</v>
      </c>
      <c r="Q64" s="6">
        <v>3753390</v>
      </c>
    </row>
    <row r="65" spans="1:17" x14ac:dyDescent="0.35">
      <c r="A65" s="7" t="s">
        <v>303</v>
      </c>
      <c r="B65" s="7" t="s">
        <v>304</v>
      </c>
      <c r="C65" s="3"/>
      <c r="D65" s="2"/>
      <c r="E65" s="4">
        <v>9656556.4800000004</v>
      </c>
      <c r="F65" s="5">
        <v>8871556.4800000004</v>
      </c>
      <c r="G65" s="6">
        <v>6904752.7699999996</v>
      </c>
      <c r="H65" s="6">
        <v>6517080.7699999996</v>
      </c>
      <c r="I65" s="6">
        <v>3422877.63</v>
      </c>
      <c r="J65" s="6">
        <v>3083778.08</v>
      </c>
      <c r="K65" s="6">
        <v>1694543.74</v>
      </c>
      <c r="L65" s="6">
        <v>1694543.74</v>
      </c>
      <c r="M65" s="6">
        <v>1587436.74</v>
      </c>
      <c r="N65" s="6">
        <v>1336264.9099999999</v>
      </c>
      <c r="O65" s="6">
        <v>1081918.05</v>
      </c>
      <c r="P65" s="6">
        <v>765785.93</v>
      </c>
      <c r="Q65" s="6">
        <v>3846904.18</v>
      </c>
    </row>
    <row r="66" spans="1:17" x14ac:dyDescent="0.35">
      <c r="A66" s="7" t="s">
        <v>305</v>
      </c>
      <c r="B66" s="7" t="s">
        <v>306</v>
      </c>
      <c r="C66" s="3"/>
      <c r="D66" s="2"/>
      <c r="E66" s="4">
        <v>1675543.54</v>
      </c>
      <c r="F66" s="5">
        <v>1675543.54</v>
      </c>
      <c r="G66" s="6">
        <v>1265373.54</v>
      </c>
      <c r="H66" s="6">
        <v>1198373.54</v>
      </c>
      <c r="I66" s="6">
        <v>880050</v>
      </c>
      <c r="J66" s="6">
        <v>611655</v>
      </c>
      <c r="K66" s="6">
        <v>431890</v>
      </c>
      <c r="L66" s="6">
        <v>354890</v>
      </c>
      <c r="M66" s="6">
        <v>243200</v>
      </c>
      <c r="N66" s="6">
        <v>236000</v>
      </c>
      <c r="O66" s="6">
        <v>82500</v>
      </c>
      <c r="P66" s="6">
        <v>45000</v>
      </c>
      <c r="Q66" s="6">
        <v>887300</v>
      </c>
    </row>
    <row r="67" spans="1:17" x14ac:dyDescent="0.35">
      <c r="A67" s="7" t="s">
        <v>307</v>
      </c>
      <c r="B67" s="7" t="s">
        <v>308</v>
      </c>
      <c r="C67" s="3"/>
      <c r="D67" s="2"/>
      <c r="E67" s="4">
        <v>11304972.25</v>
      </c>
      <c r="F67" s="5">
        <v>10311814.84</v>
      </c>
      <c r="G67" s="6">
        <v>9375324.0999999996</v>
      </c>
      <c r="H67" s="6">
        <v>8438833.3599999994</v>
      </c>
      <c r="I67" s="6">
        <v>7502342.6200000001</v>
      </c>
      <c r="J67" s="6">
        <v>6528351.8799999999</v>
      </c>
      <c r="K67" s="6">
        <v>5621027.7999999998</v>
      </c>
      <c r="L67" s="6">
        <v>4734537.05</v>
      </c>
      <c r="M67" s="6">
        <v>3787629.64</v>
      </c>
      <c r="N67" s="6">
        <v>2840722.23</v>
      </c>
      <c r="O67" s="6">
        <v>1893814.82</v>
      </c>
      <c r="P67" s="6">
        <v>946907.41</v>
      </c>
      <c r="Q67" s="6">
        <v>9936814.8499999996</v>
      </c>
    </row>
    <row r="68" spans="1:17" x14ac:dyDescent="0.35">
      <c r="A68" s="7" t="s">
        <v>309</v>
      </c>
      <c r="B68" s="7" t="s">
        <v>310</v>
      </c>
      <c r="C68" s="2"/>
      <c r="D68" s="3"/>
      <c r="E68" s="4">
        <v>0</v>
      </c>
      <c r="F68" s="5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</row>
    <row r="69" spans="1:17" x14ac:dyDescent="0.35">
      <c r="A69" s="7" t="s">
        <v>311</v>
      </c>
      <c r="B69" s="7" t="s">
        <v>312</v>
      </c>
      <c r="C69" s="3"/>
      <c r="D69" s="2"/>
      <c r="E69" s="4">
        <v>1139507.69</v>
      </c>
      <c r="F69" s="5">
        <v>1139507.69</v>
      </c>
      <c r="G69" s="6">
        <v>1139507.69</v>
      </c>
      <c r="H69" s="6">
        <v>-16210492.310000001</v>
      </c>
      <c r="I69" s="6">
        <v>-13440324.77</v>
      </c>
      <c r="J69" s="6">
        <v>-13440324.77</v>
      </c>
      <c r="K69" s="6">
        <v>-13440324.77</v>
      </c>
      <c r="L69" s="6">
        <v>5644015.5199999996</v>
      </c>
      <c r="M69" s="6">
        <v>5601915.5199999996</v>
      </c>
      <c r="N69" s="6">
        <v>5968015.0199999996</v>
      </c>
      <c r="O69" s="6">
        <v>2672195.4300000002</v>
      </c>
      <c r="P69" s="6">
        <v>1758000.84</v>
      </c>
      <c r="Q69" s="6">
        <v>26261523.859999999</v>
      </c>
    </row>
    <row r="70" spans="1:17" x14ac:dyDescent="0.35">
      <c r="A70" s="7" t="s">
        <v>313</v>
      </c>
      <c r="B70" s="7" t="s">
        <v>314</v>
      </c>
      <c r="C70" s="3"/>
      <c r="D70" s="2"/>
      <c r="E70" s="4">
        <v>681309666.53999996</v>
      </c>
      <c r="F70" s="5">
        <v>689311084.53999996</v>
      </c>
      <c r="G70" s="6">
        <v>0</v>
      </c>
      <c r="H70" s="6">
        <v>269655542.26999998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494354853</v>
      </c>
    </row>
    <row r="71" spans="1:17" x14ac:dyDescent="0.35">
      <c r="A71" s="7" t="s">
        <v>315</v>
      </c>
      <c r="B71" s="7" t="s">
        <v>316</v>
      </c>
      <c r="C71" s="3"/>
      <c r="D71" s="2"/>
      <c r="E71" s="4">
        <v>20922722.879999999</v>
      </c>
      <c r="F71" s="5">
        <v>21246678.82</v>
      </c>
      <c r="G71" s="6">
        <v>21246678.82</v>
      </c>
      <c r="H71" s="6">
        <v>21246678.82</v>
      </c>
      <c r="I71" s="6">
        <v>2741300</v>
      </c>
      <c r="J71" s="6">
        <v>2741300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40014198.520000003</v>
      </c>
    </row>
    <row r="72" spans="1:17" x14ac:dyDescent="0.35">
      <c r="A72" s="7" t="s">
        <v>319</v>
      </c>
      <c r="B72" s="7" t="s">
        <v>320</v>
      </c>
      <c r="C72" s="3"/>
      <c r="D72" s="2"/>
      <c r="E72" s="4">
        <v>5986263.5899999999</v>
      </c>
      <c r="F72" s="5">
        <v>-933967.61</v>
      </c>
      <c r="G72" s="6">
        <v>-999280.6</v>
      </c>
      <c r="H72" s="6">
        <v>-1038969.24</v>
      </c>
      <c r="I72" s="6">
        <v>-1062246.04</v>
      </c>
      <c r="J72" s="6">
        <v>-1064610.73</v>
      </c>
      <c r="K72" s="6">
        <v>-1074880.48</v>
      </c>
      <c r="L72" s="6">
        <v>-528392.87</v>
      </c>
      <c r="M72" s="6">
        <v>1705844.11</v>
      </c>
      <c r="N72" s="6">
        <v>-515260.72</v>
      </c>
      <c r="O72" s="6">
        <v>-361615.09</v>
      </c>
      <c r="P72" s="6">
        <v>-175591.9</v>
      </c>
      <c r="Q72" s="6">
        <v>1444889.95</v>
      </c>
    </row>
    <row r="73" spans="1:17" x14ac:dyDescent="0.35">
      <c r="A73" s="7" t="s">
        <v>321</v>
      </c>
      <c r="B73" s="7" t="s">
        <v>322</v>
      </c>
      <c r="C73" s="3"/>
      <c r="D73" s="2"/>
      <c r="E73" s="4">
        <v>748789426.79999995</v>
      </c>
      <c r="F73" s="5">
        <v>417510208.63</v>
      </c>
      <c r="G73" s="6">
        <v>274745727.25999999</v>
      </c>
      <c r="H73" s="6">
        <v>163824489.25</v>
      </c>
      <c r="I73" s="6">
        <v>106409442.31</v>
      </c>
      <c r="J73" s="6">
        <v>100138583.56999999</v>
      </c>
      <c r="K73" s="6">
        <v>68243644.739999995</v>
      </c>
      <c r="L73" s="6">
        <v>77337137.390000001</v>
      </c>
      <c r="M73" s="6">
        <v>308919624.79000002</v>
      </c>
      <c r="N73" s="6">
        <v>19070191.129999999</v>
      </c>
      <c r="O73" s="6">
        <v>131866.13</v>
      </c>
      <c r="P73" s="6">
        <v>178290.45</v>
      </c>
      <c r="Q73" s="6">
        <v>312478315.23000002</v>
      </c>
    </row>
    <row r="74" spans="1:17" x14ac:dyDescent="0.35">
      <c r="A74" s="7" t="s">
        <v>323</v>
      </c>
      <c r="B74" s="7" t="s">
        <v>324</v>
      </c>
      <c r="C74" s="3"/>
      <c r="D74" s="2"/>
      <c r="E74" s="4">
        <v>3456519025.9499998</v>
      </c>
      <c r="F74" s="5">
        <v>3155881364.1900001</v>
      </c>
      <c r="G74" s="6">
        <v>2780976506.1100001</v>
      </c>
      <c r="H74" s="6">
        <v>2347100097.9400001</v>
      </c>
      <c r="I74" s="6">
        <v>1972088839.28</v>
      </c>
      <c r="J74" s="6">
        <v>1583827385.28</v>
      </c>
      <c r="K74" s="6">
        <v>1222093103.1500001</v>
      </c>
      <c r="L74" s="6">
        <v>923693363.62</v>
      </c>
      <c r="M74" s="6">
        <v>697875986.62</v>
      </c>
      <c r="N74" s="6">
        <v>469664438.56999999</v>
      </c>
      <c r="O74" s="6">
        <v>266787312.90000001</v>
      </c>
      <c r="P74" s="6">
        <v>130491361</v>
      </c>
      <c r="Q74" s="6">
        <v>1093208403.1199999</v>
      </c>
    </row>
    <row r="75" spans="1:17" x14ac:dyDescent="0.35">
      <c r="A75" s="7" t="s">
        <v>329</v>
      </c>
      <c r="B75" s="7" t="s">
        <v>800</v>
      </c>
      <c r="C75" s="2"/>
      <c r="D75" s="3"/>
      <c r="E75" s="4">
        <v>4569159.3499999996</v>
      </c>
      <c r="F75" s="5">
        <v>4330059.3499999996</v>
      </c>
      <c r="G75" s="6">
        <v>3891759.35</v>
      </c>
      <c r="H75" s="6">
        <v>3430159.35</v>
      </c>
      <c r="I75" s="6">
        <v>2218990.1800000002</v>
      </c>
      <c r="J75" s="6">
        <v>2006190.18</v>
      </c>
      <c r="K75" s="6">
        <v>1575240.18</v>
      </c>
      <c r="L75" s="6">
        <v>1157025</v>
      </c>
      <c r="M75" s="6">
        <v>1009475</v>
      </c>
      <c r="N75" s="6">
        <v>844375</v>
      </c>
      <c r="O75" s="6">
        <v>685875</v>
      </c>
      <c r="P75" s="6">
        <v>314500</v>
      </c>
      <c r="Q75" s="6">
        <v>178600</v>
      </c>
    </row>
    <row r="76" spans="1:17" x14ac:dyDescent="0.35">
      <c r="A76" s="7" t="s">
        <v>331</v>
      </c>
      <c r="B76" s="7" t="s">
        <v>332</v>
      </c>
      <c r="C76" s="2"/>
      <c r="D76" s="3"/>
      <c r="E76" s="4">
        <v>1966350</v>
      </c>
      <c r="F76" s="5">
        <v>1053350</v>
      </c>
      <c r="G76" s="6">
        <v>1053350</v>
      </c>
      <c r="H76" s="6">
        <v>1053350</v>
      </c>
      <c r="I76" s="6">
        <v>1012350</v>
      </c>
      <c r="J76" s="6">
        <v>1005250</v>
      </c>
      <c r="K76" s="6">
        <v>1005250</v>
      </c>
      <c r="L76" s="6">
        <v>1005250</v>
      </c>
      <c r="M76" s="6">
        <v>1005250</v>
      </c>
      <c r="N76" s="6">
        <v>891250</v>
      </c>
      <c r="O76" s="6">
        <v>699800</v>
      </c>
      <c r="P76" s="6">
        <v>693500</v>
      </c>
      <c r="Q76" s="6">
        <v>42000</v>
      </c>
    </row>
    <row r="77" spans="1:17" x14ac:dyDescent="0.35">
      <c r="A77" s="7" t="s">
        <v>333</v>
      </c>
      <c r="B77" s="7" t="s">
        <v>334</v>
      </c>
      <c r="C77" s="2"/>
      <c r="D77" s="3"/>
      <c r="E77" s="4">
        <v>8941566.3000000007</v>
      </c>
      <c r="F77" s="5">
        <v>8213566.2999999998</v>
      </c>
      <c r="G77" s="6">
        <v>8213566.2999999998</v>
      </c>
      <c r="H77" s="6">
        <v>6371125</v>
      </c>
      <c r="I77" s="6">
        <v>6100000</v>
      </c>
      <c r="J77" s="6">
        <v>5408000</v>
      </c>
      <c r="K77" s="6">
        <v>4722000</v>
      </c>
      <c r="L77" s="6">
        <v>3325000</v>
      </c>
      <c r="M77" s="6">
        <v>3325000</v>
      </c>
      <c r="N77" s="6">
        <v>2145000</v>
      </c>
      <c r="O77" s="6">
        <v>1420000</v>
      </c>
      <c r="P77" s="6">
        <v>725000</v>
      </c>
      <c r="Q77" s="6">
        <v>8141352.0800000001</v>
      </c>
    </row>
    <row r="78" spans="1:17" x14ac:dyDescent="0.35">
      <c r="A78" s="7" t="s">
        <v>337</v>
      </c>
      <c r="B78" s="7" t="s">
        <v>338</v>
      </c>
      <c r="C78" s="2"/>
      <c r="D78" s="3"/>
      <c r="E78" s="4">
        <v>17586248.27</v>
      </c>
      <c r="F78" s="5">
        <v>16521360.390000001</v>
      </c>
      <c r="G78" s="6">
        <v>15456472.51</v>
      </c>
      <c r="H78" s="6">
        <v>14391584.630000001</v>
      </c>
      <c r="I78" s="6">
        <v>13326696.75</v>
      </c>
      <c r="J78" s="6">
        <v>12261808.869999999</v>
      </c>
      <c r="K78" s="6">
        <v>11196920.99</v>
      </c>
      <c r="L78" s="6">
        <v>2129775.7599999998</v>
      </c>
      <c r="M78" s="6">
        <v>1064887.8799999999</v>
      </c>
      <c r="N78" s="6">
        <v>0</v>
      </c>
      <c r="O78" s="6">
        <v>0</v>
      </c>
      <c r="P78" s="6">
        <v>0</v>
      </c>
      <c r="Q78" s="6">
        <v>0</v>
      </c>
    </row>
    <row r="79" spans="1:17" x14ac:dyDescent="0.35">
      <c r="A79" s="7" t="s">
        <v>339</v>
      </c>
      <c r="B79" s="7" t="s">
        <v>340</v>
      </c>
      <c r="C79" s="2"/>
      <c r="D79" s="3"/>
      <c r="E79" s="4">
        <v>15100420.65</v>
      </c>
      <c r="F79" s="5">
        <v>15070003.380000001</v>
      </c>
      <c r="G79" s="6">
        <v>13735580.49</v>
      </c>
      <c r="H79" s="6">
        <v>13089267.710000001</v>
      </c>
      <c r="I79" s="6">
        <v>12455797.369999999</v>
      </c>
      <c r="J79" s="6">
        <v>10842288.58</v>
      </c>
      <c r="K79" s="6">
        <v>10141404.51</v>
      </c>
      <c r="L79" s="6">
        <v>1895549.1</v>
      </c>
      <c r="M79" s="6">
        <v>947774.55</v>
      </c>
      <c r="N79" s="6">
        <v>0</v>
      </c>
      <c r="O79" s="6">
        <v>0</v>
      </c>
      <c r="P79" s="6">
        <v>0</v>
      </c>
      <c r="Q79" s="6">
        <v>0</v>
      </c>
    </row>
    <row r="80" spans="1:17" x14ac:dyDescent="0.35">
      <c r="A80" s="7" t="s">
        <v>341</v>
      </c>
      <c r="B80" s="7" t="s">
        <v>342</v>
      </c>
      <c r="C80" s="2"/>
      <c r="D80" s="3"/>
      <c r="E80" s="4">
        <v>38860932.299999997</v>
      </c>
      <c r="F80" s="5">
        <v>31924632.300000001</v>
      </c>
      <c r="G80" s="6">
        <v>31924632.300000001</v>
      </c>
      <c r="H80" s="6">
        <v>24809075.600000001</v>
      </c>
      <c r="I80" s="6">
        <v>24809075.600000001</v>
      </c>
      <c r="J80" s="6">
        <v>19533032.309999999</v>
      </c>
      <c r="K80" s="6">
        <v>14199657.24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</row>
    <row r="81" spans="1:19" x14ac:dyDescent="0.35">
      <c r="A81" s="7" t="s">
        <v>343</v>
      </c>
      <c r="B81" s="7" t="s">
        <v>799</v>
      </c>
      <c r="C81" s="2"/>
      <c r="D81" s="3"/>
      <c r="E81" s="4">
        <v>63174341.18</v>
      </c>
      <c r="F81" s="5">
        <v>52339612.149999999</v>
      </c>
      <c r="G81" s="6">
        <v>72960331.900000006</v>
      </c>
      <c r="H81" s="6">
        <v>65553078</v>
      </c>
      <c r="I81" s="6">
        <v>58168714</v>
      </c>
      <c r="J81" s="6">
        <v>50784350</v>
      </c>
      <c r="K81" s="6">
        <v>43399986</v>
      </c>
      <c r="L81" s="6">
        <v>36015622</v>
      </c>
      <c r="M81" s="6">
        <v>28655366</v>
      </c>
      <c r="N81" s="6">
        <v>21254817</v>
      </c>
      <c r="O81" s="6">
        <v>14169878</v>
      </c>
      <c r="P81" s="6">
        <v>7084939</v>
      </c>
      <c r="Q81" s="6">
        <v>66585937.469999999</v>
      </c>
    </row>
    <row r="82" spans="1:19" x14ac:dyDescent="0.35">
      <c r="A82" s="7" t="s">
        <v>345</v>
      </c>
      <c r="B82" s="7" t="s">
        <v>346</v>
      </c>
      <c r="C82" s="2"/>
      <c r="D82" s="3"/>
      <c r="E82" s="4">
        <v>138742783.02000001</v>
      </c>
      <c r="F82" s="5">
        <v>124418510.48999999</v>
      </c>
      <c r="G82" s="6">
        <v>109731113.34</v>
      </c>
      <c r="H82" s="6">
        <v>95563170.030000001</v>
      </c>
      <c r="I82" s="6">
        <v>81416060.030000001</v>
      </c>
      <c r="J82" s="6">
        <v>67274289.719999999</v>
      </c>
      <c r="K82" s="6">
        <v>53118053.719999999</v>
      </c>
      <c r="L82" s="6">
        <v>38328269.719999999</v>
      </c>
      <c r="M82" s="6">
        <v>23744041.140000001</v>
      </c>
      <c r="N82" s="6">
        <v>17577747.98</v>
      </c>
      <c r="O82" s="6">
        <v>11730703.99</v>
      </c>
      <c r="P82" s="6">
        <v>5867160.1600000001</v>
      </c>
      <c r="Q82" s="6">
        <v>45928183.600000001</v>
      </c>
    </row>
    <row r="83" spans="1:19" x14ac:dyDescent="0.35">
      <c r="A83" s="7" t="s">
        <v>349</v>
      </c>
      <c r="B83" s="7" t="s">
        <v>350</v>
      </c>
      <c r="C83" s="3"/>
      <c r="D83" s="2"/>
      <c r="E83" s="4">
        <v>9773873.9100000001</v>
      </c>
      <c r="F83" s="5">
        <v>8840954.4900000002</v>
      </c>
      <c r="G83" s="6">
        <v>4212908.08</v>
      </c>
      <c r="H83" s="6">
        <v>3772384</v>
      </c>
      <c r="I83" s="6">
        <v>3331860</v>
      </c>
      <c r="J83" s="6">
        <v>2891336</v>
      </c>
      <c r="K83" s="6">
        <v>2471812</v>
      </c>
      <c r="L83" s="6">
        <v>2052288</v>
      </c>
      <c r="M83" s="6">
        <v>1632764</v>
      </c>
      <c r="N83" s="6">
        <v>1213240</v>
      </c>
      <c r="O83" s="6">
        <v>793716</v>
      </c>
      <c r="P83" s="6">
        <v>396858</v>
      </c>
      <c r="Q83" s="6">
        <v>4359515.0199999996</v>
      </c>
    </row>
    <row r="84" spans="1:19" x14ac:dyDescent="0.35">
      <c r="A84" s="7" t="s">
        <v>355</v>
      </c>
      <c r="B84" s="7" t="s">
        <v>798</v>
      </c>
      <c r="C84" s="3"/>
      <c r="D84" s="2"/>
      <c r="E84" s="4">
        <v>275807010.73000002</v>
      </c>
      <c r="F84" s="5">
        <v>248928220.30000001</v>
      </c>
      <c r="G84" s="6">
        <v>204385347.13999999</v>
      </c>
      <c r="H84" s="6">
        <v>182509316</v>
      </c>
      <c r="I84" s="6">
        <v>161008951</v>
      </c>
      <c r="J84" s="6">
        <v>139835627</v>
      </c>
      <c r="K84" s="6">
        <v>118959948</v>
      </c>
      <c r="L84" s="6">
        <v>98482476</v>
      </c>
      <c r="M84" s="6">
        <v>78071812</v>
      </c>
      <c r="N84" s="6">
        <v>58049552</v>
      </c>
      <c r="O84" s="6">
        <v>38380483</v>
      </c>
      <c r="P84" s="6">
        <v>19028596</v>
      </c>
      <c r="Q84" s="6">
        <v>158207798.75999999</v>
      </c>
    </row>
    <row r="85" spans="1:19" x14ac:dyDescent="0.35">
      <c r="A85" s="7" t="s">
        <v>357</v>
      </c>
      <c r="B85" s="7" t="s">
        <v>797</v>
      </c>
      <c r="C85" s="3"/>
      <c r="D85" s="2"/>
      <c r="E85" s="4">
        <v>190724208.90000001</v>
      </c>
      <c r="F85" s="5">
        <v>171315891.56999999</v>
      </c>
      <c r="G85" s="6">
        <v>143496732.34</v>
      </c>
      <c r="H85" s="6">
        <v>127995066.31</v>
      </c>
      <c r="I85" s="6">
        <v>112493400.28</v>
      </c>
      <c r="J85" s="6">
        <v>97104196.120000005</v>
      </c>
      <c r="K85" s="6">
        <v>81827464.219999999</v>
      </c>
      <c r="L85" s="6">
        <v>67609065.230000004</v>
      </c>
      <c r="M85" s="6">
        <v>53590598.460000001</v>
      </c>
      <c r="N85" s="6">
        <v>31181224.140000001</v>
      </c>
      <c r="O85" s="6">
        <v>20787482.760000002</v>
      </c>
      <c r="P85" s="6">
        <v>10393741.380000001</v>
      </c>
      <c r="Q85" s="6">
        <v>63134366.899999999</v>
      </c>
      <c r="S85" s="12">
        <f>SUM(Q3:Q85)</f>
        <v>-401905906.39999759</v>
      </c>
    </row>
    <row r="86" spans="1:19" x14ac:dyDescent="0.35">
      <c r="A86" s="7" t="s">
        <v>363</v>
      </c>
      <c r="B86" s="7" t="s">
        <v>796</v>
      </c>
      <c r="C86" s="3"/>
      <c r="D86" s="2"/>
      <c r="E86" s="4">
        <v>-321604017.01999998</v>
      </c>
      <c r="F86" s="5">
        <v>-310769287.99000001</v>
      </c>
      <c r="G86" s="6">
        <v>-331390007.74000001</v>
      </c>
      <c r="H86" s="6">
        <v>-323982753.83999997</v>
      </c>
      <c r="I86" s="6">
        <v>-316598389.83999997</v>
      </c>
      <c r="J86" s="6">
        <v>-309214025.83999997</v>
      </c>
      <c r="K86" s="6">
        <v>-301829661.83999997</v>
      </c>
      <c r="L86" s="6">
        <v>-294445297.83999997</v>
      </c>
      <c r="M86" s="6">
        <v>-287085041.83999997</v>
      </c>
      <c r="N86" s="6">
        <v>-279684492.83999997</v>
      </c>
      <c r="O86" s="6">
        <v>-272599553.83999997</v>
      </c>
      <c r="P86" s="6">
        <v>-265514614.84</v>
      </c>
      <c r="Q86" s="6">
        <v>-258429675.84</v>
      </c>
    </row>
    <row r="87" spans="1:19" x14ac:dyDescent="0.35">
      <c r="A87" s="7" t="s">
        <v>365</v>
      </c>
      <c r="B87" s="7" t="s">
        <v>366</v>
      </c>
      <c r="C87" s="3"/>
      <c r="D87" s="2"/>
      <c r="E87" s="4">
        <v>-196998779.78999999</v>
      </c>
      <c r="F87" s="5">
        <v>-182674507.25999999</v>
      </c>
      <c r="G87" s="6">
        <v>-168070323.47999999</v>
      </c>
      <c r="H87" s="6">
        <v>-153902380.16999999</v>
      </c>
      <c r="I87" s="6">
        <v>-139755270.16999999</v>
      </c>
      <c r="J87" s="6">
        <v>-125613499.86</v>
      </c>
      <c r="K87" s="6">
        <v>-111457263.86</v>
      </c>
      <c r="L87" s="6">
        <v>-104300379.86</v>
      </c>
      <c r="M87" s="6">
        <v>-89716151.280000001</v>
      </c>
      <c r="N87" s="6">
        <v>-83549858.120000005</v>
      </c>
      <c r="O87" s="6">
        <v>-77702814.129999995</v>
      </c>
      <c r="P87" s="6">
        <v>-71839270.299999997</v>
      </c>
      <c r="Q87" s="6">
        <v>-65972110.140000001</v>
      </c>
    </row>
    <row r="88" spans="1:19" x14ac:dyDescent="0.35">
      <c r="A88" s="7" t="s">
        <v>369</v>
      </c>
      <c r="B88" s="7" t="s">
        <v>370</v>
      </c>
      <c r="C88" s="3"/>
      <c r="D88" s="2"/>
      <c r="E88" s="4">
        <v>-18117875.649999999</v>
      </c>
      <c r="F88" s="5">
        <v>-17184956.23</v>
      </c>
      <c r="G88" s="6">
        <v>-12556909.82</v>
      </c>
      <c r="H88" s="6">
        <v>-12116385.74</v>
      </c>
      <c r="I88" s="6">
        <v>-11675861.74</v>
      </c>
      <c r="J88" s="6">
        <v>-11235337.74</v>
      </c>
      <c r="K88" s="6">
        <v>-10815813.74</v>
      </c>
      <c r="L88" s="6">
        <v>-10396289.74</v>
      </c>
      <c r="M88" s="6">
        <v>-9976765.7400000002</v>
      </c>
      <c r="N88" s="6">
        <v>-9557241.7400000002</v>
      </c>
      <c r="O88" s="6">
        <v>-9137717.7400000002</v>
      </c>
      <c r="P88" s="6">
        <v>-8740859.7400000002</v>
      </c>
      <c r="Q88" s="6">
        <v>-8344001.7400000002</v>
      </c>
    </row>
    <row r="89" spans="1:19" x14ac:dyDescent="0.35">
      <c r="A89" s="7" t="s">
        <v>375</v>
      </c>
      <c r="B89" s="7" t="s">
        <v>795</v>
      </c>
      <c r="C89" s="3"/>
      <c r="D89" s="2"/>
      <c r="E89" s="4">
        <v>-666101242.55000007</v>
      </c>
      <c r="F89" s="5">
        <v>-636994969.79000008</v>
      </c>
      <c r="G89" s="6">
        <v>-571822156.40999997</v>
      </c>
      <c r="H89" s="6">
        <v>-548602020.45000005</v>
      </c>
      <c r="I89" s="6">
        <v>-525822945.45000005</v>
      </c>
      <c r="J89" s="6">
        <v>-503368751.45000005</v>
      </c>
      <c r="K89" s="6">
        <v>-481212043.45000005</v>
      </c>
      <c r="L89" s="6">
        <v>-459498094.45000005</v>
      </c>
      <c r="M89" s="6">
        <v>-437850953.45000005</v>
      </c>
      <c r="N89" s="6">
        <v>-416628125.45000005</v>
      </c>
      <c r="O89" s="6">
        <v>-395758113.45000005</v>
      </c>
      <c r="P89" s="6">
        <v>-375205283.45000005</v>
      </c>
      <c r="Q89" s="6">
        <v>-354975744.45000005</v>
      </c>
    </row>
    <row r="90" spans="1:19" x14ac:dyDescent="0.35">
      <c r="A90" s="7" t="s">
        <v>377</v>
      </c>
      <c r="B90" s="7" t="s">
        <v>793</v>
      </c>
      <c r="C90" s="3"/>
      <c r="D90" s="2"/>
      <c r="E90" s="4">
        <v>-273098188.84000003</v>
      </c>
      <c r="F90" s="5">
        <v>-291714055.50999999</v>
      </c>
      <c r="G90" s="6">
        <v>-263894896.28</v>
      </c>
      <c r="H90" s="6">
        <v>-248393230.25</v>
      </c>
      <c r="I90" s="6">
        <v>-232891564.22</v>
      </c>
      <c r="J90" s="6">
        <v>-217502360.06</v>
      </c>
      <c r="K90" s="6">
        <v>-202225628.16</v>
      </c>
      <c r="L90" s="6">
        <v>-188007229.16999999</v>
      </c>
      <c r="M90" s="6">
        <v>-173988762.40000001</v>
      </c>
      <c r="N90" s="6">
        <v>-151579388.08000001</v>
      </c>
      <c r="O90" s="6">
        <v>-141185646.69999999</v>
      </c>
      <c r="P90" s="6">
        <v>-130791905.31999999</v>
      </c>
      <c r="Q90" s="6">
        <v>-120398163.94</v>
      </c>
    </row>
    <row r="91" spans="1:19" x14ac:dyDescent="0.35">
      <c r="A91" s="7" t="s">
        <v>381</v>
      </c>
      <c r="B91" s="7" t="s">
        <v>794</v>
      </c>
      <c r="C91" s="3"/>
      <c r="D91" s="2"/>
      <c r="E91" s="4">
        <v>1811725920.8800001</v>
      </c>
      <c r="F91" s="5">
        <v>1215245959.79</v>
      </c>
      <c r="G91" s="6">
        <v>1244789759.79</v>
      </c>
      <c r="H91" s="6">
        <v>1240944159.79</v>
      </c>
      <c r="I91" s="6">
        <v>1240944159.79</v>
      </c>
      <c r="J91" s="6">
        <v>1240944159.79</v>
      </c>
      <c r="K91" s="6">
        <v>1240944159.79</v>
      </c>
      <c r="L91" s="6">
        <v>1236894159.79</v>
      </c>
      <c r="M91" s="6">
        <v>1236894159.79</v>
      </c>
      <c r="N91" s="6">
        <v>1197409926.4400001</v>
      </c>
      <c r="O91" s="6">
        <v>1190640826.4400001</v>
      </c>
      <c r="P91" s="6">
        <v>1190640826.4400001</v>
      </c>
      <c r="Q91" s="6">
        <v>1177538826.4400001</v>
      </c>
    </row>
    <row r="92" spans="1:19" x14ac:dyDescent="0.35">
      <c r="A92" s="7" t="s">
        <v>383</v>
      </c>
      <c r="B92" s="7" t="s">
        <v>384</v>
      </c>
      <c r="C92" s="3"/>
      <c r="D92" s="2"/>
      <c r="E92" s="4">
        <v>868768221.87</v>
      </c>
      <c r="F92" s="5">
        <v>858999708.25999999</v>
      </c>
      <c r="G92" s="6">
        <v>859233168.42999995</v>
      </c>
      <c r="H92" s="6">
        <v>857983168.42999995</v>
      </c>
      <c r="I92" s="6">
        <v>857662768.42999995</v>
      </c>
      <c r="J92" s="6">
        <v>857662768.42999995</v>
      </c>
      <c r="K92" s="6">
        <v>854041591.42999995</v>
      </c>
      <c r="L92" s="6">
        <v>881767305.11000001</v>
      </c>
      <c r="M92" s="6">
        <v>376691169.60000002</v>
      </c>
      <c r="N92" s="6">
        <v>356510169.60000002</v>
      </c>
      <c r="O92" s="6">
        <v>356510169.60000002</v>
      </c>
      <c r="P92" s="6">
        <v>356510169.60000002</v>
      </c>
      <c r="Q92" s="6">
        <v>356510169.60000002</v>
      </c>
    </row>
    <row r="93" spans="1:19" x14ac:dyDescent="0.35">
      <c r="A93" s="7" t="s">
        <v>387</v>
      </c>
      <c r="B93" s="7" t="s">
        <v>388</v>
      </c>
      <c r="C93" s="3"/>
      <c r="D93" s="2"/>
      <c r="E93" s="4">
        <v>55975895.009999998</v>
      </c>
      <c r="F93" s="5">
        <v>55975895.009999998</v>
      </c>
      <c r="G93" s="6">
        <v>26432095.010000002</v>
      </c>
      <c r="H93" s="6">
        <v>26432095.010000002</v>
      </c>
      <c r="I93" s="6">
        <v>26432095.010000002</v>
      </c>
      <c r="J93" s="6">
        <v>25172095.010000002</v>
      </c>
      <c r="K93" s="6">
        <v>25172095.010000002</v>
      </c>
      <c r="L93" s="6">
        <v>25172095.010000002</v>
      </c>
      <c r="M93" s="6">
        <v>25172095.010000002</v>
      </c>
      <c r="N93" s="6">
        <v>25172095.010000002</v>
      </c>
      <c r="O93" s="6">
        <v>23812095.010000002</v>
      </c>
      <c r="P93" s="6">
        <v>23812095.010000002</v>
      </c>
      <c r="Q93" s="6">
        <v>23812095.010000002</v>
      </c>
    </row>
    <row r="94" spans="1:19" x14ac:dyDescent="0.35">
      <c r="A94" s="7" t="s">
        <v>393</v>
      </c>
      <c r="B94" s="7" t="s">
        <v>792</v>
      </c>
      <c r="C94" s="3"/>
      <c r="D94" s="2"/>
      <c r="E94" s="4">
        <v>1293908651.5800002</v>
      </c>
      <c r="F94" s="5">
        <v>1136156527.1500001</v>
      </c>
      <c r="G94" s="6">
        <v>1114722492.3799999</v>
      </c>
      <c r="H94" s="6">
        <v>1094142620.3299999</v>
      </c>
      <c r="I94" s="6">
        <v>1070900715.49</v>
      </c>
      <c r="J94" s="6">
        <v>1050439762.42</v>
      </c>
      <c r="K94" s="6">
        <v>1025004267.9499999</v>
      </c>
      <c r="L94" s="6">
        <v>1005358755.5799999</v>
      </c>
      <c r="M94" s="6">
        <v>978540897.25999999</v>
      </c>
      <c r="N94" s="6">
        <v>961074780.00999999</v>
      </c>
      <c r="O94" s="6">
        <v>945929413.29000008</v>
      </c>
      <c r="P94" s="6">
        <v>930909728.29000008</v>
      </c>
      <c r="Q94" s="6">
        <v>915945631.29000008</v>
      </c>
    </row>
    <row r="95" spans="1:19" x14ac:dyDescent="0.35">
      <c r="A95" s="7" t="s">
        <v>395</v>
      </c>
      <c r="B95" s="7" t="s">
        <v>791</v>
      </c>
      <c r="C95" s="3"/>
      <c r="D95" s="2"/>
      <c r="E95" s="4">
        <v>930332903.44000006</v>
      </c>
      <c r="F95" s="5">
        <v>834536079.04999995</v>
      </c>
      <c r="G95" s="6">
        <v>766182801.22000003</v>
      </c>
      <c r="H95" s="6">
        <v>766182801.22000003</v>
      </c>
      <c r="I95" s="6">
        <v>760784451.22000003</v>
      </c>
      <c r="J95" s="6">
        <v>755385642.88999999</v>
      </c>
      <c r="K95" s="6">
        <v>704585642.88999999</v>
      </c>
      <c r="L95" s="6">
        <v>694988576.22000003</v>
      </c>
      <c r="M95" s="6">
        <v>688390592.88999999</v>
      </c>
      <c r="N95" s="6">
        <v>520996517.88</v>
      </c>
      <c r="O95" s="6">
        <v>520996517.88</v>
      </c>
      <c r="P95" s="6">
        <v>520996517.88</v>
      </c>
      <c r="Q95" s="6">
        <v>386937492.88</v>
      </c>
    </row>
    <row r="96" spans="1:19" x14ac:dyDescent="0.35">
      <c r="A96" s="7" t="s">
        <v>401</v>
      </c>
      <c r="B96" s="7" t="s">
        <v>402</v>
      </c>
      <c r="C96" s="3"/>
      <c r="D96" s="2"/>
      <c r="E96" s="4">
        <v>7295674.1399999997</v>
      </c>
      <c r="F96" s="5">
        <v>22856366.18</v>
      </c>
      <c r="G96" s="6">
        <v>20226239.66</v>
      </c>
      <c r="H96" s="6">
        <v>13477304.109999999</v>
      </c>
      <c r="I96" s="6">
        <v>2462000</v>
      </c>
      <c r="J96" s="6">
        <v>2566000</v>
      </c>
      <c r="K96" s="6">
        <v>10066000</v>
      </c>
      <c r="L96" s="6">
        <v>1542250</v>
      </c>
      <c r="M96" s="6">
        <v>1718250</v>
      </c>
      <c r="N96" s="6">
        <v>42705897.350000001</v>
      </c>
      <c r="O96" s="6">
        <v>39052698.950000003</v>
      </c>
      <c r="P96" s="6">
        <v>38270698.950000003</v>
      </c>
      <c r="Q96" s="6">
        <v>37846698.950000003</v>
      </c>
    </row>
    <row r="97" spans="1:17" x14ac:dyDescent="0.35">
      <c r="A97" s="7"/>
      <c r="B97" s="7"/>
      <c r="C97" s="3"/>
      <c r="D97" s="2"/>
      <c r="E97" s="4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35">
      <c r="A98" s="7"/>
      <c r="B98" s="7"/>
      <c r="C98" s="3"/>
      <c r="D98" s="2"/>
      <c r="E98" s="4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35">
      <c r="A99" s="7"/>
      <c r="B99" s="7"/>
      <c r="C99" s="3"/>
      <c r="D99" s="2"/>
      <c r="E99" s="4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35">
      <c r="A100" s="7" t="s">
        <v>409</v>
      </c>
      <c r="B100" s="7" t="s">
        <v>410</v>
      </c>
      <c r="C100" s="3"/>
      <c r="D100" s="2"/>
      <c r="E100" s="4">
        <v>9476353150.7433319</v>
      </c>
      <c r="F100" s="5">
        <v>7808238220.599329</v>
      </c>
      <c r="G100" s="6">
        <v>5650448189.0206823</v>
      </c>
      <c r="H100" s="6">
        <v>7547543073.4278049</v>
      </c>
      <c r="I100" s="6">
        <v>6837727439.254015</v>
      </c>
      <c r="J100" s="6">
        <v>5639921552.9279613</v>
      </c>
      <c r="K100" s="6">
        <v>6533325423.3357658</v>
      </c>
      <c r="L100" s="6">
        <v>7636771601.2350006</v>
      </c>
      <c r="M100" s="6">
        <v>7326114412.6536388</v>
      </c>
      <c r="N100" s="6">
        <v>6519045233.5340862</v>
      </c>
      <c r="O100" s="6">
        <v>8860150340.329998</v>
      </c>
      <c r="P100" s="6">
        <v>7094981918.2399998</v>
      </c>
      <c r="Q100" s="6">
        <v>6783577087.1850033</v>
      </c>
    </row>
    <row r="101" spans="1:17" x14ac:dyDescent="0.35">
      <c r="A101" s="7"/>
      <c r="B101" s="7"/>
      <c r="C101" s="3"/>
      <c r="D101" s="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35">
      <c r="A102" s="7"/>
      <c r="B102" s="7"/>
      <c r="C102" s="3"/>
      <c r="D102" s="2"/>
      <c r="E102" s="4"/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35">
      <c r="A103" s="7" t="s">
        <v>411</v>
      </c>
      <c r="B103" s="7" t="s">
        <v>788</v>
      </c>
      <c r="C103" s="3"/>
      <c r="D103" s="2"/>
      <c r="E103" s="4">
        <v>2952782534.9100003</v>
      </c>
      <c r="F103" s="4">
        <v>436546463.38</v>
      </c>
      <c r="G103" s="4">
        <v>312747193.41000003</v>
      </c>
      <c r="H103" s="4">
        <v>283363915.76999998</v>
      </c>
      <c r="I103" s="4">
        <v>311304122.07999998</v>
      </c>
      <c r="J103" s="4">
        <v>457402181.58999997</v>
      </c>
      <c r="K103" s="4">
        <v>541991322.63</v>
      </c>
      <c r="L103" s="4">
        <v>428560108.62</v>
      </c>
      <c r="M103" s="4">
        <v>382044561.07999998</v>
      </c>
      <c r="N103" s="4">
        <v>273606735.83999997</v>
      </c>
      <c r="O103" s="4">
        <v>301396560.57999998</v>
      </c>
      <c r="P103" s="4">
        <v>271082188.13999999</v>
      </c>
      <c r="Q103" s="4">
        <v>235552278.08000001</v>
      </c>
    </row>
    <row r="104" spans="1:17" x14ac:dyDescent="0.35">
      <c r="A104" s="7"/>
      <c r="B104" s="7"/>
      <c r="C104" s="3"/>
      <c r="D104" s="2"/>
      <c r="E104" s="4"/>
      <c r="F104" s="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35">
      <c r="A105" s="7" t="s">
        <v>415</v>
      </c>
      <c r="B105" s="7" t="s">
        <v>789</v>
      </c>
      <c r="C105" s="3"/>
      <c r="D105" s="2"/>
      <c r="E105" s="4">
        <v>583645278.3900001</v>
      </c>
      <c r="F105" s="4">
        <v>5457606333.8900013</v>
      </c>
      <c r="G105" s="4">
        <v>3812533334.2799988</v>
      </c>
      <c r="H105" s="4">
        <v>3240952276.0499992</v>
      </c>
      <c r="I105" s="4">
        <v>2838160812.329999</v>
      </c>
      <c r="J105" s="4">
        <v>2653994091.3499985</v>
      </c>
      <c r="K105" s="4">
        <v>4906525946.039999</v>
      </c>
      <c r="L105" s="4">
        <v>4315642035.2599993</v>
      </c>
      <c r="M105" s="4">
        <v>827253687.63999975</v>
      </c>
      <c r="N105" s="4">
        <v>2905385776.3899994</v>
      </c>
      <c r="O105" s="4">
        <v>3261849469.8000007</v>
      </c>
      <c r="P105" s="4">
        <v>1127391526.6600001</v>
      </c>
      <c r="Q105" s="4">
        <v>1369845354.2100101</v>
      </c>
    </row>
    <row r="106" spans="1:17" x14ac:dyDescent="0.35">
      <c r="A106" s="7"/>
      <c r="B106" s="7"/>
      <c r="C106" s="3"/>
      <c r="D106" s="2"/>
      <c r="E106" s="4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35">
      <c r="A107" s="7"/>
      <c r="B107" s="7"/>
      <c r="C107" s="3"/>
      <c r="D107" s="2"/>
      <c r="E107" s="4"/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35">
      <c r="A108" s="7"/>
      <c r="B108" s="7"/>
      <c r="C108" s="3"/>
      <c r="D108" s="2"/>
      <c r="E108" s="4"/>
      <c r="F108" s="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35">
      <c r="A109" s="7" t="s">
        <v>463</v>
      </c>
      <c r="B109" s="7" t="s">
        <v>790</v>
      </c>
      <c r="C109" s="3"/>
      <c r="D109" s="2"/>
      <c r="E109" s="4">
        <v>235421775.25999999</v>
      </c>
      <c r="F109" s="4">
        <v>25418613.02</v>
      </c>
      <c r="G109" s="4">
        <v>1304122397.45</v>
      </c>
      <c r="H109" s="4">
        <v>25081323.010000002</v>
      </c>
      <c r="I109" s="4">
        <v>77869618.829999998</v>
      </c>
      <c r="J109" s="4">
        <v>848502132.33999991</v>
      </c>
      <c r="K109" s="4">
        <v>114739152.61</v>
      </c>
      <c r="L109" s="4">
        <v>56055004.589999996</v>
      </c>
      <c r="M109" s="4">
        <v>166788968.51000002</v>
      </c>
      <c r="N109" s="4">
        <v>330637340.45999998</v>
      </c>
      <c r="O109" s="4">
        <v>1267968351.29</v>
      </c>
      <c r="P109" s="4">
        <v>68231978.670000002</v>
      </c>
      <c r="Q109" s="4">
        <v>87990661.900000006</v>
      </c>
    </row>
    <row r="110" spans="1:17" x14ac:dyDescent="0.35">
      <c r="A110" s="7"/>
      <c r="B110" s="7"/>
      <c r="C110" s="2"/>
      <c r="D110" s="3"/>
      <c r="E110" s="4"/>
      <c r="F110" s="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35">
      <c r="A111" s="7" t="s">
        <v>523</v>
      </c>
      <c r="B111" s="7" t="s">
        <v>524</v>
      </c>
      <c r="C111" s="2"/>
      <c r="D111" s="3"/>
      <c r="E111" s="4">
        <v>0</v>
      </c>
      <c r="F111" s="5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</row>
    <row r="112" spans="1:17" x14ac:dyDescent="0.35">
      <c r="A112" s="7" t="s">
        <v>525</v>
      </c>
      <c r="B112" s="7" t="s">
        <v>526</v>
      </c>
      <c r="C112" s="2"/>
      <c r="D112" s="3"/>
      <c r="E112" s="4">
        <v>101945401.73</v>
      </c>
      <c r="F112" s="5">
        <v>102557160.33</v>
      </c>
      <c r="G112" s="6">
        <v>126645835.59</v>
      </c>
      <c r="H112" s="6">
        <v>94440491.010000005</v>
      </c>
      <c r="I112" s="6">
        <v>97776606.75</v>
      </c>
      <c r="J112" s="6">
        <v>62746389.159999996</v>
      </c>
      <c r="K112" s="6">
        <v>55975879.899999999</v>
      </c>
      <c r="L112" s="6">
        <v>51913870.649999999</v>
      </c>
      <c r="M112" s="6">
        <v>52959694.729999997</v>
      </c>
      <c r="N112" s="6">
        <v>54640102.149999999</v>
      </c>
      <c r="O112" s="6">
        <v>40507676.219999999</v>
      </c>
      <c r="P112" s="6">
        <v>36462166.960000001</v>
      </c>
      <c r="Q112" s="6">
        <v>34364657.700000003</v>
      </c>
    </row>
    <row r="113" spans="1:17" x14ac:dyDescent="0.35">
      <c r="A113" s="7" t="s">
        <v>565</v>
      </c>
      <c r="B113" s="7" t="s">
        <v>566</v>
      </c>
      <c r="C113" s="8"/>
      <c r="D113" s="3"/>
      <c r="E113" s="4">
        <v>208710558.67000002</v>
      </c>
      <c r="F113" s="5">
        <v>177442973.99000001</v>
      </c>
      <c r="G113" s="6">
        <v>178738625.37</v>
      </c>
      <c r="H113" s="6">
        <v>115960034.81</v>
      </c>
      <c r="I113" s="6">
        <v>120646871.56</v>
      </c>
      <c r="J113" s="6">
        <v>96390809.650000006</v>
      </c>
      <c r="K113" s="6">
        <v>47873033.609999999</v>
      </c>
      <c r="L113" s="6">
        <v>63062074.200000003</v>
      </c>
      <c r="M113" s="6">
        <v>61259006.609999999</v>
      </c>
      <c r="N113" s="6">
        <v>67526499.829999998</v>
      </c>
      <c r="O113" s="6">
        <v>53922751.789999999</v>
      </c>
      <c r="P113" s="6">
        <v>42829572.960000001</v>
      </c>
      <c r="Q113" s="6">
        <v>23937592.640000001</v>
      </c>
    </row>
    <row r="114" spans="1:17" x14ac:dyDescent="0.35">
      <c r="A114" s="7" t="s">
        <v>567</v>
      </c>
      <c r="B114" s="7" t="s">
        <v>568</v>
      </c>
      <c r="C114" s="2"/>
      <c r="D114" s="3"/>
      <c r="E114" s="4">
        <v>18556010.359999999</v>
      </c>
      <c r="F114" s="5">
        <v>8139041.79</v>
      </c>
      <c r="G114" s="6">
        <v>11970727.609999999</v>
      </c>
      <c r="H114" s="6">
        <v>13439213.43</v>
      </c>
      <c r="I114" s="6">
        <v>29273949.780000001</v>
      </c>
      <c r="J114" s="6">
        <v>35958698.25</v>
      </c>
      <c r="K114" s="6">
        <v>38968730.049999997</v>
      </c>
      <c r="L114" s="6">
        <v>38064102.549999997</v>
      </c>
      <c r="M114" s="6">
        <v>8306719.4500000002</v>
      </c>
      <c r="N114" s="6">
        <v>9798480.6600000001</v>
      </c>
      <c r="O114" s="6">
        <v>46146102.030000001</v>
      </c>
      <c r="P114" s="6">
        <v>11578052.779999999</v>
      </c>
      <c r="Q114" s="6">
        <v>12963528.890000001</v>
      </c>
    </row>
    <row r="115" spans="1:17" x14ac:dyDescent="0.35">
      <c r="A115" s="7" t="s">
        <v>569</v>
      </c>
      <c r="B115" s="7" t="s">
        <v>570</v>
      </c>
      <c r="C115" s="2"/>
      <c r="D115" s="3"/>
      <c r="E115" s="4">
        <v>120547.95</v>
      </c>
      <c r="F115" s="5">
        <v>120547.95</v>
      </c>
      <c r="G115" s="6">
        <v>120547.95</v>
      </c>
      <c r="H115" s="6">
        <v>120547.95</v>
      </c>
      <c r="I115" s="6">
        <v>120547.95</v>
      </c>
      <c r="J115" s="6">
        <v>120547.95</v>
      </c>
      <c r="K115" s="6">
        <v>120547.95</v>
      </c>
      <c r="L115" s="6">
        <v>120547.95</v>
      </c>
      <c r="M115" s="6">
        <v>120547.95</v>
      </c>
      <c r="N115" s="6">
        <v>120547.95</v>
      </c>
      <c r="O115" s="6">
        <v>120547.95</v>
      </c>
      <c r="P115" s="6">
        <v>120547.95</v>
      </c>
      <c r="Q115" s="6">
        <v>120547.95</v>
      </c>
    </row>
    <row r="116" spans="1:17" x14ac:dyDescent="0.35">
      <c r="A116" s="7"/>
      <c r="B116" s="7"/>
      <c r="C116" s="2"/>
      <c r="D116" s="3"/>
      <c r="E116" s="4"/>
      <c r="F116" s="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35">
      <c r="A117" s="7"/>
      <c r="B117" s="7"/>
      <c r="C117" s="2"/>
      <c r="D117" s="3"/>
      <c r="E117" s="4"/>
      <c r="F117" s="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35">
      <c r="A118" s="7" t="s">
        <v>533</v>
      </c>
      <c r="B118" s="7" t="s">
        <v>534</v>
      </c>
      <c r="C118" s="2"/>
      <c r="D118" s="3"/>
      <c r="E118" s="4">
        <v>9702617020.5800018</v>
      </c>
      <c r="F118" s="4">
        <v>11813626251.270002</v>
      </c>
      <c r="G118" s="4">
        <v>11140555324.775003</v>
      </c>
      <c r="H118" s="4">
        <v>12660453278.130003</v>
      </c>
      <c r="I118" s="4">
        <v>12553032565.559999</v>
      </c>
      <c r="J118" s="4">
        <v>11980133124.960005</v>
      </c>
      <c r="K118" s="4">
        <v>10390308961.275002</v>
      </c>
      <c r="L118" s="4">
        <v>10327039040.925837</v>
      </c>
      <c r="M118" s="4">
        <v>9073508242.1750088</v>
      </c>
      <c r="N118" s="4">
        <v>9827480541.0349998</v>
      </c>
      <c r="O118" s="4">
        <v>8834864763.4024887</v>
      </c>
      <c r="P118" s="4">
        <v>9329359421.7541809</v>
      </c>
      <c r="Q118" s="4">
        <v>8549501215.5341568</v>
      </c>
    </row>
    <row r="119" spans="1:17" x14ac:dyDescent="0.35">
      <c r="A119" s="7"/>
      <c r="B119" s="7"/>
      <c r="C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35">
      <c r="A120" s="7"/>
      <c r="B120" s="7"/>
      <c r="C120" s="2"/>
      <c r="D120" s="3"/>
      <c r="E120" s="4"/>
      <c r="F120" s="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35">
      <c r="A121" s="7" t="s">
        <v>529</v>
      </c>
      <c r="B121" s="7" t="s">
        <v>530</v>
      </c>
      <c r="C121" s="2"/>
      <c r="D121" s="3"/>
      <c r="E121" s="4">
        <v>1187516954.6999998</v>
      </c>
      <c r="F121" s="4">
        <v>926232260.15999985</v>
      </c>
      <c r="G121" s="4">
        <v>1035575697.4199998</v>
      </c>
      <c r="H121" s="4">
        <v>703636733.4599998</v>
      </c>
      <c r="I121" s="4">
        <v>635847560.73999989</v>
      </c>
      <c r="J121" s="4">
        <v>576681291.36999989</v>
      </c>
      <c r="K121" s="4">
        <v>393737278.51999998</v>
      </c>
      <c r="L121" s="4">
        <v>382341592.05000001</v>
      </c>
      <c r="M121" s="4">
        <v>510782475.27000004</v>
      </c>
      <c r="N121" s="4">
        <v>851937652.85000002</v>
      </c>
      <c r="O121" s="4">
        <v>1047441578.8099998</v>
      </c>
      <c r="P121" s="4">
        <v>301657955.70999998</v>
      </c>
      <c r="Q121" s="4">
        <v>296166039.19</v>
      </c>
    </row>
    <row r="122" spans="1:17" x14ac:dyDescent="0.35">
      <c r="A122" s="7"/>
      <c r="B122" s="7"/>
      <c r="C122" s="2"/>
      <c r="D122" s="3"/>
      <c r="E122" s="4"/>
      <c r="F122" s="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35">
      <c r="A123" s="7"/>
      <c r="B123" s="7"/>
      <c r="C123" s="2"/>
      <c r="D123" s="3"/>
      <c r="E123" s="4"/>
      <c r="F123" s="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35">
      <c r="A124" s="7"/>
      <c r="B124" s="7"/>
      <c r="C124" s="2"/>
      <c r="D124" s="3"/>
      <c r="E124" s="4"/>
      <c r="F124" s="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35">
      <c r="A125" s="7" t="s">
        <v>501</v>
      </c>
      <c r="B125" s="7" t="s">
        <v>502</v>
      </c>
      <c r="C125" s="2"/>
      <c r="D125" s="3"/>
      <c r="E125" s="4">
        <v>891652675.48999989</v>
      </c>
      <c r="F125" s="4">
        <v>1048879449.55</v>
      </c>
      <c r="G125" s="4">
        <v>4000891294.5600009</v>
      </c>
      <c r="H125" s="4">
        <v>2510708174.0900006</v>
      </c>
      <c r="I125" s="4">
        <v>3793675335.1800008</v>
      </c>
      <c r="J125" s="4">
        <v>5394836798.3600006</v>
      </c>
      <c r="K125" s="4">
        <v>3603456644.5099998</v>
      </c>
      <c r="L125" s="4">
        <v>3190790806.3699999</v>
      </c>
      <c r="M125" s="4">
        <v>6254832321.2674894</v>
      </c>
      <c r="N125" s="4">
        <v>6212184058.2991791</v>
      </c>
      <c r="O125" s="4">
        <v>907442287.32999992</v>
      </c>
      <c r="P125" s="4">
        <v>464124878.47000003</v>
      </c>
      <c r="Q125" s="4">
        <v>2450548164.5100002</v>
      </c>
    </row>
    <row r="126" spans="1:17" x14ac:dyDescent="0.35">
      <c r="A126" s="7"/>
      <c r="B126" s="7"/>
      <c r="C126" s="2"/>
      <c r="D126" s="3"/>
      <c r="E126" s="4"/>
      <c r="F126" s="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35">
      <c r="A127" s="7" t="s">
        <v>589</v>
      </c>
      <c r="B127" s="7" t="s">
        <v>590</v>
      </c>
      <c r="C127" s="2"/>
      <c r="D127" s="3"/>
      <c r="E127" s="4">
        <v>-373573787.56</v>
      </c>
      <c r="F127" s="4">
        <v>-62323028.549999997</v>
      </c>
      <c r="G127" s="4">
        <v>-135347998.31</v>
      </c>
      <c r="H127" s="4">
        <v>-146662430.83000001</v>
      </c>
      <c r="I127" s="4">
        <v>-94395398.230000004</v>
      </c>
      <c r="J127" s="4">
        <v>-357758641.31</v>
      </c>
      <c r="K127" s="4">
        <v>-57847271.670000002</v>
      </c>
      <c r="L127" s="4">
        <v>-178465013.49000001</v>
      </c>
      <c r="M127" s="4">
        <v>-165948243.71000001</v>
      </c>
      <c r="N127" s="4">
        <v>-186889319</v>
      </c>
      <c r="O127" s="4">
        <v>-122682542.09</v>
      </c>
      <c r="P127" s="4">
        <v>-143126737.30000001</v>
      </c>
      <c r="Q127" s="4">
        <v>-283630551.86000001</v>
      </c>
    </row>
    <row r="128" spans="1:17" x14ac:dyDescent="0.35">
      <c r="A128" s="7"/>
      <c r="B128" s="7"/>
      <c r="C128" s="2"/>
      <c r="D128" s="3"/>
      <c r="E128" s="4"/>
      <c r="F128" s="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35">
      <c r="A129" s="7" t="s">
        <v>593</v>
      </c>
      <c r="B129" s="7" t="s">
        <v>779</v>
      </c>
      <c r="C129" s="2"/>
      <c r="D129" s="3"/>
      <c r="E129" s="4">
        <v>-6416164942.0500002</v>
      </c>
      <c r="F129" s="4">
        <v>-6376774289.0475016</v>
      </c>
      <c r="G129" s="4">
        <v>-5920613597.3675013</v>
      </c>
      <c r="H129" s="4">
        <v>-5853090404.9375019</v>
      </c>
      <c r="I129" s="4">
        <v>-5789990652.9124994</v>
      </c>
      <c r="J129" s="4">
        <v>-5740588570.2624998</v>
      </c>
      <c r="K129" s="4">
        <v>-4614162336.0950003</v>
      </c>
      <c r="L129" s="4">
        <v>-2888943939.247499</v>
      </c>
      <c r="M129" s="4">
        <v>-1609429831.7425001</v>
      </c>
      <c r="N129" s="4">
        <v>-1570238539.8625</v>
      </c>
      <c r="O129" s="4">
        <v>-1486757000.905</v>
      </c>
      <c r="P129" s="4">
        <v>-1191954960.0325</v>
      </c>
      <c r="Q129" s="4">
        <v>-1187952911.0325</v>
      </c>
    </row>
    <row r="130" spans="1:17" x14ac:dyDescent="0.35">
      <c r="A130" s="7"/>
      <c r="B130" s="7"/>
      <c r="C130" s="9"/>
      <c r="D130" s="10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35">
      <c r="A131" s="7"/>
      <c r="B131" s="7"/>
      <c r="C131" s="9"/>
      <c r="D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35">
      <c r="A132" s="7" t="s">
        <v>647</v>
      </c>
      <c r="B132" s="7" t="s">
        <v>783</v>
      </c>
      <c r="C132" s="9"/>
      <c r="D132" s="10"/>
      <c r="E132" s="4">
        <v>-105185744.66</v>
      </c>
      <c r="F132" s="4">
        <v>-108189653.64999999</v>
      </c>
      <c r="G132" s="4">
        <v>-89447607.549999997</v>
      </c>
      <c r="H132" s="4">
        <v>-80615812.660000011</v>
      </c>
      <c r="I132" s="4">
        <v>-77395901.609999999</v>
      </c>
      <c r="J132" s="4">
        <v>-74781691.650000006</v>
      </c>
      <c r="K132" s="4">
        <v>-71992360.800000012</v>
      </c>
      <c r="L132" s="4">
        <v>-129308819.47</v>
      </c>
      <c r="M132" s="4">
        <v>-83968102.61999999</v>
      </c>
      <c r="N132" s="4">
        <v>-80884147.49000001</v>
      </c>
      <c r="O132" s="4">
        <v>-80382029.859999999</v>
      </c>
      <c r="P132" s="4">
        <v>-76643081.400000006</v>
      </c>
      <c r="Q132" s="4">
        <v>-74639657.219999999</v>
      </c>
    </row>
    <row r="133" spans="1:17" x14ac:dyDescent="0.35">
      <c r="A133" s="7" t="s">
        <v>657</v>
      </c>
      <c r="B133" s="7" t="s">
        <v>784</v>
      </c>
      <c r="C133" s="9"/>
      <c r="D133" s="10"/>
      <c r="E133" s="11">
        <v>-2076564.27</v>
      </c>
      <c r="F133" s="10">
        <v>-3379372.6</v>
      </c>
      <c r="G133" s="6">
        <v>-1875175.38</v>
      </c>
      <c r="H133" s="6">
        <v>-3496464.2</v>
      </c>
      <c r="I133" s="6">
        <v>-3900206.02</v>
      </c>
      <c r="J133" s="6">
        <v>-3560441.13</v>
      </c>
      <c r="K133" s="6">
        <v>-3344518.58</v>
      </c>
      <c r="L133" s="6">
        <v>-56230991.149999999</v>
      </c>
      <c r="M133" s="6">
        <v>-4656364.4000000004</v>
      </c>
      <c r="N133" s="6">
        <v>-3607752.03</v>
      </c>
      <c r="O133" s="6">
        <v>-3637443.18</v>
      </c>
      <c r="P133" s="6">
        <v>-3001106.53</v>
      </c>
      <c r="Q133" s="6">
        <v>-3804464.44</v>
      </c>
    </row>
    <row r="134" spans="1:17" x14ac:dyDescent="0.35">
      <c r="A134" s="7" t="s">
        <v>659</v>
      </c>
      <c r="B134" s="7" t="s">
        <v>785</v>
      </c>
      <c r="C134" s="9"/>
      <c r="D134" s="10"/>
      <c r="E134" s="11">
        <v>-7156686.54</v>
      </c>
      <c r="F134" s="10">
        <v>-7145899.2400000002</v>
      </c>
      <c r="G134" s="6">
        <v>-6620915.6699999999</v>
      </c>
      <c r="H134" s="6">
        <v>-6474601.79</v>
      </c>
      <c r="I134" s="6">
        <v>-7175831.8899999997</v>
      </c>
      <c r="J134" s="6">
        <v>-7538280.5599999996</v>
      </c>
      <c r="K134" s="6">
        <v>-7489795.5199999996</v>
      </c>
      <c r="L134" s="6">
        <v>-7539974.7199999997</v>
      </c>
      <c r="M134" s="6">
        <v>-6254207.8600000003</v>
      </c>
      <c r="N134" s="6">
        <v>-12562501.4</v>
      </c>
      <c r="O134" s="6">
        <v>-12753506.82</v>
      </c>
      <c r="P134" s="6">
        <v>-6584404.8499999996</v>
      </c>
      <c r="Q134" s="6">
        <v>-6386659.1200000001</v>
      </c>
    </row>
    <row r="135" spans="1:17" x14ac:dyDescent="0.35">
      <c r="A135" s="7" t="s">
        <v>661</v>
      </c>
      <c r="B135" s="7" t="s">
        <v>781</v>
      </c>
      <c r="C135" s="9"/>
      <c r="D135" s="10"/>
      <c r="E135" s="11">
        <v>-1990091021.9633334</v>
      </c>
      <c r="F135" s="10">
        <v>-1979174071.72</v>
      </c>
      <c r="G135" s="6">
        <v>-2140127472.53</v>
      </c>
      <c r="H135" s="6">
        <v>-2205441699.9066668</v>
      </c>
      <c r="I135" s="6">
        <v>-2281496875.9133334</v>
      </c>
      <c r="J135" s="6">
        <v>-2342061804.29</v>
      </c>
      <c r="K135" s="6">
        <v>-2402626732.6666665</v>
      </c>
      <c r="L135" s="6">
        <v>-2463191661.0433335</v>
      </c>
      <c r="M135" s="6">
        <v>-2523756589.4200001</v>
      </c>
      <c r="N135" s="6">
        <v>-2584321517.7966666</v>
      </c>
      <c r="O135" s="6">
        <v>-2644886446.1733336</v>
      </c>
      <c r="P135" s="6">
        <v>-1240919917.25</v>
      </c>
      <c r="Q135" s="6">
        <v>-1301484845.6266668</v>
      </c>
    </row>
    <row r="136" spans="1:17" x14ac:dyDescent="0.35">
      <c r="A136" s="7" t="s">
        <v>663</v>
      </c>
      <c r="B136" s="7" t="s">
        <v>786</v>
      </c>
      <c r="C136" s="9"/>
      <c r="D136" s="10"/>
      <c r="E136" s="11">
        <v>-114983939.83</v>
      </c>
      <c r="F136" s="10">
        <v>-109378119.83</v>
      </c>
      <c r="G136" s="6">
        <v>-104707819.83</v>
      </c>
      <c r="H136" s="6">
        <v>-99328719.829999998</v>
      </c>
      <c r="I136" s="6">
        <v>-94806935.829999998</v>
      </c>
      <c r="J136" s="6">
        <v>-90230103.829999998</v>
      </c>
      <c r="K136" s="6">
        <v>-85441811.829999998</v>
      </c>
      <c r="L136" s="6">
        <v>-81335155.829999998</v>
      </c>
      <c r="M136" s="6">
        <v>-77473259.829999998</v>
      </c>
      <c r="N136" s="6">
        <v>-74139035.829999998</v>
      </c>
      <c r="O136" s="6">
        <v>-70467395.829999998</v>
      </c>
      <c r="P136" s="6">
        <v>-66725291.829999998</v>
      </c>
      <c r="Q136" s="6">
        <v>-62587251.829999998</v>
      </c>
    </row>
    <row r="137" spans="1:17" x14ac:dyDescent="0.35">
      <c r="A137" s="7" t="s">
        <v>667</v>
      </c>
      <c r="B137" s="7" t="s">
        <v>668</v>
      </c>
      <c r="C137" s="9"/>
      <c r="D137" s="10"/>
      <c r="E137" s="11">
        <v>-733873361.26000011</v>
      </c>
      <c r="F137" s="10">
        <v>-752716092.74000001</v>
      </c>
      <c r="G137" s="6">
        <v>-52307505.950000003</v>
      </c>
      <c r="H137" s="6">
        <v>-332967595.77000004</v>
      </c>
      <c r="I137" s="6">
        <v>-55712851.710000001</v>
      </c>
      <c r="J137" s="6">
        <v>-44873648.899999999</v>
      </c>
      <c r="K137" s="6">
        <v>-44873646.530000001</v>
      </c>
      <c r="L137" s="6">
        <v>-355552376.32999998</v>
      </c>
      <c r="M137" s="6">
        <v>-344728536.08999997</v>
      </c>
      <c r="N137" s="6">
        <v>-344734954.62</v>
      </c>
      <c r="O137" s="6">
        <v>-344741152.62</v>
      </c>
      <c r="P137" s="6">
        <v>-355415840.97000003</v>
      </c>
      <c r="Q137" s="6">
        <v>-355421979.07999998</v>
      </c>
    </row>
    <row r="138" spans="1:17" x14ac:dyDescent="0.35">
      <c r="A138" s="7"/>
      <c r="B138" s="7"/>
      <c r="C138" s="9"/>
      <c r="D138" s="10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 x14ac:dyDescent="0.35">
      <c r="A139" s="7"/>
      <c r="B139" s="7"/>
      <c r="C139" s="9"/>
      <c r="D139" s="10"/>
      <c r="E139" s="11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35">
      <c r="A140" s="7"/>
      <c r="B140" s="7"/>
      <c r="C140" s="9"/>
      <c r="D140" s="10"/>
      <c r="E140" s="11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35">
      <c r="A141" s="7" t="s">
        <v>683</v>
      </c>
      <c r="B141" s="7" t="s">
        <v>782</v>
      </c>
      <c r="C141" s="9"/>
      <c r="D141" s="10"/>
      <c r="E141" s="11">
        <v>-3527620668.2800002</v>
      </c>
      <c r="F141" s="11">
        <v>-3693643117.7000003</v>
      </c>
      <c r="G141" s="11">
        <v>-3640824876.6700001</v>
      </c>
      <c r="H141" s="11">
        <v>-3595658084.5099998</v>
      </c>
      <c r="I141" s="11">
        <v>-3559484925.7599998</v>
      </c>
      <c r="J141" s="11">
        <v>-3533199787.4699998</v>
      </c>
      <c r="K141" s="11">
        <v>-3718982649.3699999</v>
      </c>
      <c r="L141" s="11">
        <v>-3283986732.77</v>
      </c>
      <c r="M141" s="11">
        <v>-3318706611.4200001</v>
      </c>
      <c r="N141" s="11">
        <v>-3431861849.3000002</v>
      </c>
      <c r="O141" s="11">
        <v>-9084486532.8241577</v>
      </c>
      <c r="P141" s="11">
        <v>-6907451763.8716831</v>
      </c>
      <c r="Q141" s="11">
        <v>-8752446285.420002</v>
      </c>
    </row>
    <row r="142" spans="1:17" x14ac:dyDescent="0.35">
      <c r="A142" s="7"/>
      <c r="B142" s="7"/>
      <c r="C142" s="9"/>
      <c r="D142" s="10"/>
      <c r="E142" s="11"/>
      <c r="F142" s="1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35">
      <c r="A143" s="7" t="s">
        <v>709</v>
      </c>
      <c r="B143" s="7" t="s">
        <v>780</v>
      </c>
      <c r="C143" s="9"/>
      <c r="D143" s="10"/>
      <c r="E143" s="11">
        <v>-298211959.17999613</v>
      </c>
      <c r="F143" s="11">
        <v>-1006580862.2300066</v>
      </c>
      <c r="G143" s="11">
        <v>-395090888.00000203</v>
      </c>
      <c r="H143" s="11">
        <v>-340497127.22999978</v>
      </c>
      <c r="I143" s="11">
        <v>-222854428.39000362</v>
      </c>
      <c r="J143" s="11">
        <v>-470037064.98000079</v>
      </c>
      <c r="K143" s="11">
        <v>-448802814.96000832</v>
      </c>
      <c r="L143" s="11">
        <v>-1151082074.5499988</v>
      </c>
      <c r="M143" s="11">
        <v>-800302850.42999589</v>
      </c>
      <c r="N143" s="11">
        <v>-1541269525.9100111</v>
      </c>
      <c r="O143" s="11">
        <v>-444953383.94000685</v>
      </c>
      <c r="P143" s="11">
        <v>-358109283.99999666</v>
      </c>
      <c r="Q143" s="11">
        <v>-49366153.140000001</v>
      </c>
    </row>
    <row r="144" spans="1:17" x14ac:dyDescent="0.35">
      <c r="A144" s="7" t="s">
        <v>711</v>
      </c>
      <c r="B144" s="7" t="s">
        <v>712</v>
      </c>
      <c r="C144" s="9"/>
      <c r="D144" s="10"/>
      <c r="E144" s="11">
        <v>-73505197.379999995</v>
      </c>
      <c r="F144" s="10">
        <v>-71288885.799999997</v>
      </c>
      <c r="G144" s="10">
        <v>-147035862.87</v>
      </c>
      <c r="H144" s="10">
        <v>-206206520.25999999</v>
      </c>
      <c r="I144" s="10">
        <v>-140629643.41</v>
      </c>
      <c r="J144" s="10">
        <v>-220059672</v>
      </c>
      <c r="K144" s="10">
        <v>-276928250.25</v>
      </c>
      <c r="L144" s="10">
        <v>-213184779.44999999</v>
      </c>
      <c r="M144" s="10">
        <v>-138844915.27000001</v>
      </c>
      <c r="N144" s="10">
        <v>-92134612.219999999</v>
      </c>
      <c r="O144" s="10">
        <v>-107035050.46000001</v>
      </c>
      <c r="P144" s="10">
        <v>-104799604.59999999</v>
      </c>
      <c r="Q144" s="10">
        <v>-136714636.84</v>
      </c>
    </row>
    <row r="145" spans="1:19" x14ac:dyDescent="0.35">
      <c r="A145" s="7" t="s">
        <v>715</v>
      </c>
      <c r="B145" s="7" t="s">
        <v>716</v>
      </c>
      <c r="C145" s="9"/>
      <c r="D145" s="10"/>
      <c r="E145" s="11">
        <v>-1084706.99</v>
      </c>
      <c r="F145" s="10">
        <v>-784588.99</v>
      </c>
      <c r="G145" s="10">
        <v>-2101617.63</v>
      </c>
      <c r="H145" s="10">
        <v>-1530478.99</v>
      </c>
      <c r="I145" s="10">
        <v>-846828.99</v>
      </c>
      <c r="J145" s="10">
        <v>-1118109.99</v>
      </c>
      <c r="K145" s="10">
        <v>-2264754.7400000002</v>
      </c>
      <c r="L145" s="10">
        <v>-956228.12</v>
      </c>
      <c r="M145" s="10">
        <v>-2275058.7000000002</v>
      </c>
      <c r="N145" s="10">
        <v>-1516986.12</v>
      </c>
      <c r="O145" s="10">
        <v>-1441802.75</v>
      </c>
      <c r="P145" s="10">
        <v>-1274885</v>
      </c>
      <c r="Q145" s="10">
        <v>-1007250</v>
      </c>
    </row>
    <row r="146" spans="1:19" x14ac:dyDescent="0.35">
      <c r="A146" s="7" t="s">
        <v>717</v>
      </c>
      <c r="B146" s="7" t="s">
        <v>718</v>
      </c>
      <c r="C146" s="9"/>
      <c r="D146" s="10"/>
      <c r="E146" s="11">
        <v>-70136948.369999915</v>
      </c>
      <c r="F146" s="10">
        <v>-65906007.699999847</v>
      </c>
      <c r="G146" s="10">
        <v>-65865553.699999847</v>
      </c>
      <c r="H146" s="10">
        <v>-64838200.639999844</v>
      </c>
      <c r="I146" s="10">
        <v>-64482720.639999844</v>
      </c>
      <c r="J146" s="10">
        <v>-66442119.100000836</v>
      </c>
      <c r="K146" s="10">
        <v>-67150875.099998921</v>
      </c>
      <c r="L146" s="10">
        <v>-67481045.369999379</v>
      </c>
      <c r="M146" s="10">
        <v>-67743033.979999989</v>
      </c>
      <c r="N146" s="10">
        <v>-110013052.84999892</v>
      </c>
      <c r="O146" s="10">
        <v>-123528244.82000014</v>
      </c>
      <c r="P146" s="10">
        <v>-62915406.979999997</v>
      </c>
      <c r="Q146" s="10">
        <v>-62915406.980004288</v>
      </c>
    </row>
    <row r="147" spans="1:19" x14ac:dyDescent="0.35">
      <c r="A147" s="7" t="s">
        <v>719</v>
      </c>
      <c r="B147" s="7" t="s">
        <v>720</v>
      </c>
      <c r="C147" s="9"/>
      <c r="D147" s="10"/>
      <c r="E147" s="11">
        <v>-267050.15999999997</v>
      </c>
      <c r="F147" s="10">
        <v>-273028.38</v>
      </c>
      <c r="G147" s="10">
        <v>-252887.82</v>
      </c>
      <c r="H147" s="10">
        <v>-247079.19</v>
      </c>
      <c r="I147" s="10">
        <v>-267625.44</v>
      </c>
      <c r="J147" s="10">
        <v>-278067.28000000003</v>
      </c>
      <c r="K147" s="10">
        <v>-279423.76</v>
      </c>
      <c r="L147" s="10">
        <v>-283105.05</v>
      </c>
      <c r="M147" s="10">
        <v>-232441</v>
      </c>
      <c r="N147" s="10">
        <v>-4678248.3</v>
      </c>
      <c r="O147" s="10">
        <v>-4453428.79</v>
      </c>
      <c r="P147" s="10">
        <v>-4221331.5199999996</v>
      </c>
      <c r="Q147" s="10">
        <v>-3994137.81</v>
      </c>
    </row>
    <row r="148" spans="1:19" x14ac:dyDescent="0.35">
      <c r="A148" s="7" t="s">
        <v>721</v>
      </c>
      <c r="B148" s="7" t="s">
        <v>722</v>
      </c>
      <c r="C148" s="9"/>
      <c r="D148" s="10"/>
      <c r="E148" s="11">
        <v>-2131932389.29</v>
      </c>
      <c r="F148" s="10">
        <v>-2448132255.8899999</v>
      </c>
      <c r="G148" s="10">
        <v>-2427152342.8899999</v>
      </c>
      <c r="H148" s="10">
        <v>-2366563377.3000002</v>
      </c>
      <c r="I148" s="10">
        <v>-2687458933.9000001</v>
      </c>
      <c r="J148" s="10">
        <v>-2673789728.9000001</v>
      </c>
      <c r="K148" s="10">
        <v>-2959149381.9000001</v>
      </c>
      <c r="L148" s="10">
        <v>-2980896421.29</v>
      </c>
      <c r="M148" s="10">
        <v>-2967195225.29</v>
      </c>
      <c r="N148" s="10">
        <v>-2952103199.29</v>
      </c>
      <c r="O148" s="10">
        <v>-2974703813.6599998</v>
      </c>
      <c r="P148" s="10">
        <v>-2960059265.6599998</v>
      </c>
      <c r="Q148" s="10">
        <v>-2954407505</v>
      </c>
    </row>
    <row r="149" spans="1:19" x14ac:dyDescent="0.35">
      <c r="A149" s="7" t="s">
        <v>729</v>
      </c>
      <c r="B149" s="7" t="s">
        <v>730</v>
      </c>
      <c r="C149" s="9"/>
      <c r="D149" s="10"/>
      <c r="E149" s="11">
        <v>-1595728.2</v>
      </c>
      <c r="F149" s="10">
        <v>-1502784.18</v>
      </c>
      <c r="G149" s="10">
        <v>-4923869.84</v>
      </c>
      <c r="H149" s="10">
        <v>-50480588.120000005</v>
      </c>
      <c r="I149" s="10">
        <v>-48429438.120000005</v>
      </c>
      <c r="J149" s="10">
        <v>-51580248.120000005</v>
      </c>
      <c r="K149" s="10">
        <v>-43803315.329999998</v>
      </c>
      <c r="L149" s="10">
        <v>-44853436.329999998</v>
      </c>
      <c r="M149" s="10">
        <v>-44208413.329999998</v>
      </c>
      <c r="N149" s="10">
        <v>-44681436.329999998</v>
      </c>
      <c r="O149" s="10">
        <v>-43873122.329999998</v>
      </c>
      <c r="P149" s="10">
        <v>-326561311.88999999</v>
      </c>
      <c r="Q149" s="10">
        <v>-326561311.88999999</v>
      </c>
    </row>
    <row r="150" spans="1:19" x14ac:dyDescent="0.35">
      <c r="A150" s="7" t="s">
        <v>731</v>
      </c>
      <c r="B150" s="7" t="s">
        <v>778</v>
      </c>
      <c r="C150" s="9"/>
      <c r="D150" s="10"/>
      <c r="E150" s="11">
        <v>-3767967868.9900002</v>
      </c>
      <c r="F150" s="11">
        <v>-3726059224.9999995</v>
      </c>
      <c r="G150" s="11">
        <v>-3700637333.8799996</v>
      </c>
      <c r="H150" s="11">
        <v>-3691576008.5299997</v>
      </c>
      <c r="I150" s="11">
        <v>-3685177241.48</v>
      </c>
      <c r="J150" s="11">
        <v>-3684723432.9000001</v>
      </c>
      <c r="K150" s="11">
        <v>-3695526444.6800003</v>
      </c>
      <c r="L150" s="11">
        <v>-3726029785.6300001</v>
      </c>
      <c r="M150" s="11">
        <v>-3852133405.7800002</v>
      </c>
      <c r="N150" s="11">
        <v>-4686189185.21</v>
      </c>
      <c r="O150" s="11">
        <v>-4122500818.6000004</v>
      </c>
      <c r="P150" s="11">
        <v>-1668546576</v>
      </c>
      <c r="Q150" s="11">
        <v>-612683562</v>
      </c>
    </row>
    <row r="151" spans="1:19" x14ac:dyDescent="0.35">
      <c r="A151" s="7" t="s">
        <v>741</v>
      </c>
      <c r="B151" s="7" t="s">
        <v>777</v>
      </c>
      <c r="C151" s="9"/>
      <c r="D151" s="10"/>
      <c r="E151" s="11">
        <v>-3419675997.8299999</v>
      </c>
      <c r="F151" s="11">
        <v>-4087388000.6900005</v>
      </c>
      <c r="G151" s="11">
        <v>-4876115602.3900003</v>
      </c>
      <c r="H151" s="11">
        <v>-4974799648</v>
      </c>
      <c r="I151" s="11">
        <v>-5212617709.6200008</v>
      </c>
      <c r="J151" s="11">
        <v>-5153622043.6200008</v>
      </c>
      <c r="K151" s="11">
        <v>-5104643285.0900021</v>
      </c>
      <c r="L151" s="11">
        <v>-5956923429.2900009</v>
      </c>
      <c r="M151" s="11">
        <v>-5898221219.2900009</v>
      </c>
      <c r="N151" s="11">
        <v>-6319159864.2900009</v>
      </c>
      <c r="O151" s="11">
        <v>0</v>
      </c>
      <c r="P151" s="11">
        <v>0</v>
      </c>
      <c r="Q151" s="10"/>
    </row>
    <row r="152" spans="1:19" x14ac:dyDescent="0.35">
      <c r="A152" s="7"/>
      <c r="B152" s="7"/>
      <c r="C152" s="9"/>
      <c r="D152" s="10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0"/>
    </row>
    <row r="153" spans="1:19" x14ac:dyDescent="0.35">
      <c r="A153" s="7" t="s">
        <v>753</v>
      </c>
      <c r="B153" s="7" t="s">
        <v>754</v>
      </c>
      <c r="C153" s="9"/>
      <c r="D153" s="10"/>
      <c r="E153" s="11">
        <v>-346050422</v>
      </c>
      <c r="F153" s="10">
        <v>-346050422</v>
      </c>
      <c r="G153" s="10">
        <v>-346050422</v>
      </c>
      <c r="H153" s="10">
        <v>-346050422</v>
      </c>
      <c r="I153" s="10">
        <v>-346050422</v>
      </c>
      <c r="J153" s="10">
        <v>-346050422</v>
      </c>
      <c r="K153" s="10">
        <v>-346050422</v>
      </c>
      <c r="L153" s="10">
        <v>-346050422</v>
      </c>
      <c r="M153" s="10">
        <v>-346050422</v>
      </c>
      <c r="N153" s="10">
        <v>-346050422</v>
      </c>
      <c r="O153" s="10">
        <v>-346050422</v>
      </c>
      <c r="P153" s="10">
        <v>-346050422</v>
      </c>
      <c r="Q153" s="10">
        <v>-346050422</v>
      </c>
    </row>
    <row r="154" spans="1:19" x14ac:dyDescent="0.35">
      <c r="A154" s="7" t="s">
        <v>761</v>
      </c>
      <c r="B154" s="7" t="s">
        <v>762</v>
      </c>
      <c r="C154" s="9"/>
      <c r="D154" s="10"/>
      <c r="E154" s="11">
        <v>-23000000</v>
      </c>
      <c r="F154" s="11">
        <v>-23000000</v>
      </c>
      <c r="G154" s="11">
        <v>-23000000</v>
      </c>
      <c r="H154" s="11">
        <v>-23000000</v>
      </c>
      <c r="I154" s="11">
        <v>-23000000</v>
      </c>
      <c r="J154" s="11">
        <v>-23000000</v>
      </c>
      <c r="K154" s="11">
        <v>-23000000</v>
      </c>
      <c r="L154" s="11">
        <v>-23000000</v>
      </c>
      <c r="M154" s="11">
        <v>-23000000</v>
      </c>
      <c r="N154" s="11">
        <v>-23000000</v>
      </c>
      <c r="O154" s="11">
        <v>-23000000</v>
      </c>
      <c r="P154" s="11">
        <v>-23000000</v>
      </c>
      <c r="Q154" s="11">
        <v>-23000000</v>
      </c>
    </row>
    <row r="155" spans="1:19" x14ac:dyDescent="0.35">
      <c r="A155" s="7"/>
      <c r="B155" s="7" t="s">
        <v>811</v>
      </c>
      <c r="C155" s="9"/>
      <c r="D155" s="10"/>
      <c r="E155" s="11">
        <v>-890000000</v>
      </c>
      <c r="F155" s="11">
        <v>-890000000</v>
      </c>
      <c r="G155" s="11">
        <v>-890000000</v>
      </c>
      <c r="H155" s="11">
        <v>-890000000</v>
      </c>
      <c r="I155" s="11">
        <v>-890000000</v>
      </c>
      <c r="J155" s="11">
        <v>-890000000</v>
      </c>
      <c r="K155" s="11">
        <v>-890000000</v>
      </c>
      <c r="L155" s="11">
        <v>-890000000</v>
      </c>
      <c r="M155" s="11">
        <v>-890000000</v>
      </c>
      <c r="N155" s="11">
        <v>-890000000</v>
      </c>
      <c r="O155" s="11">
        <v>-890000000</v>
      </c>
      <c r="P155" s="11">
        <v>-890000000</v>
      </c>
      <c r="Q155" s="11">
        <v>-890000000</v>
      </c>
    </row>
    <row r="156" spans="1:19" x14ac:dyDescent="0.35">
      <c r="A156" s="7" t="s">
        <v>763</v>
      </c>
      <c r="B156" s="7" t="s">
        <v>810</v>
      </c>
      <c r="C156" s="9"/>
      <c r="D156" s="10"/>
      <c r="E156" s="11">
        <v>-4499983354.5599976</v>
      </c>
      <c r="F156" s="11">
        <v>-4499983354.5599976</v>
      </c>
      <c r="G156" s="11">
        <v>-4499983354.5599976</v>
      </c>
      <c r="H156" s="11">
        <v>-4499983354.5599976</v>
      </c>
      <c r="I156" s="11">
        <v>-4499983354.5599976</v>
      </c>
      <c r="J156" s="11">
        <v>-4499983354.5599976</v>
      </c>
      <c r="K156" s="11">
        <v>-4499983354.5599976</v>
      </c>
      <c r="L156" s="11">
        <v>-4499983354.5599976</v>
      </c>
      <c r="M156" s="11">
        <v>-4499983354.5599976</v>
      </c>
      <c r="N156" s="11">
        <v>-4499983354.5599976</v>
      </c>
      <c r="O156" s="11">
        <v>-4499983354.5599976</v>
      </c>
      <c r="P156" s="11">
        <v>-4499983354.5599976</v>
      </c>
      <c r="Q156" s="11">
        <v>-4098077448.1600003</v>
      </c>
      <c r="R156" s="12">
        <f>Q156+S85</f>
        <v>-4499983354.5599976</v>
      </c>
      <c r="S156" s="12">
        <f>P156-Q156</f>
        <v>-401905906.39999723</v>
      </c>
    </row>
    <row r="160" spans="1:19" x14ac:dyDescent="0.35">
      <c r="E160" s="12">
        <f>SUM(E3:E159)</f>
        <v>0</v>
      </c>
      <c r="F160" s="12">
        <f t="shared" ref="F160:Q160" si="1">SUM(F3:F159)</f>
        <v>0</v>
      </c>
      <c r="G160" s="12">
        <f t="shared" si="1"/>
        <v>0</v>
      </c>
      <c r="H160" s="12">
        <f t="shared" si="1"/>
        <v>0</v>
      </c>
      <c r="I160" s="12">
        <f t="shared" si="1"/>
        <v>0</v>
      </c>
      <c r="J160" s="12">
        <f t="shared" si="1"/>
        <v>0</v>
      </c>
      <c r="K160" s="12">
        <f t="shared" si="1"/>
        <v>0</v>
      </c>
      <c r="L160" s="12">
        <f t="shared" si="1"/>
        <v>0</v>
      </c>
      <c r="M160" s="12">
        <f t="shared" si="1"/>
        <v>0</v>
      </c>
      <c r="N160" s="12">
        <f t="shared" si="1"/>
        <v>0</v>
      </c>
      <c r="O160" s="12">
        <f t="shared" si="1"/>
        <v>0</v>
      </c>
      <c r="P160" s="12">
        <f t="shared" si="1"/>
        <v>0</v>
      </c>
      <c r="Q160" s="12">
        <f t="shared" si="1"/>
        <v>0</v>
      </c>
    </row>
  </sheetData>
  <conditionalFormatting sqref="A3:A156">
    <cfRule type="duplicateValues" dxfId="27" priority="358"/>
    <cfRule type="duplicateValues" dxfId="26" priority="359"/>
    <cfRule type="duplicateValues" dxfId="25" priority="360"/>
    <cfRule type="duplicateValues" dxfId="24" priority="361"/>
    <cfRule type="duplicateValues" dxfId="23" priority="362"/>
    <cfRule type="duplicateValues" dxfId="22" priority="363"/>
    <cfRule type="duplicateValues" dxfId="21" priority="36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19BB-342D-4F8F-8981-65EBC3FD8C89}">
  <dimension ref="A1:Q23"/>
  <sheetViews>
    <sheetView workbookViewId="0"/>
  </sheetViews>
  <sheetFormatPr defaultRowHeight="14.5" x14ac:dyDescent="0.35"/>
  <cols>
    <col min="1" max="1" width="4.08984375" bestFit="1" customWidth="1"/>
    <col min="2" max="2" width="13.90625" bestFit="1" customWidth="1"/>
    <col min="5" max="5" width="17.81640625" bestFit="1" customWidth="1"/>
    <col min="6" max="14" width="16.7265625" bestFit="1" customWidth="1"/>
    <col min="15" max="16" width="14.7265625" bestFit="1" customWidth="1"/>
    <col min="17" max="17" width="15.36328125" bestFit="1" customWidth="1"/>
  </cols>
  <sheetData>
    <row r="1" spans="1:17" x14ac:dyDescent="0.35">
      <c r="E1" t="s">
        <v>812</v>
      </c>
      <c r="F1" t="s">
        <v>813</v>
      </c>
      <c r="G1" t="s">
        <v>814</v>
      </c>
      <c r="H1" t="s">
        <v>815</v>
      </c>
      <c r="I1" t="s">
        <v>816</v>
      </c>
      <c r="J1" t="s">
        <v>817</v>
      </c>
      <c r="K1" t="s">
        <v>818</v>
      </c>
      <c r="L1" t="s">
        <v>819</v>
      </c>
      <c r="M1" t="s">
        <v>820</v>
      </c>
      <c r="N1" t="s">
        <v>821</v>
      </c>
      <c r="O1" t="s">
        <v>822</v>
      </c>
      <c r="P1" t="s">
        <v>823</v>
      </c>
    </row>
    <row r="2" spans="1:17" x14ac:dyDescent="0.35">
      <c r="E2">
        <v>20</v>
      </c>
      <c r="F2">
        <v>15</v>
      </c>
      <c r="G2">
        <v>16</v>
      </c>
      <c r="H2">
        <v>17</v>
      </c>
      <c r="I2">
        <v>14</v>
      </c>
      <c r="J2">
        <v>18</v>
      </c>
      <c r="K2">
        <v>10</v>
      </c>
      <c r="L2">
        <v>18</v>
      </c>
      <c r="M2">
        <v>16</v>
      </c>
      <c r="N2">
        <v>10</v>
      </c>
      <c r="P2">
        <f>SUM(E2:O2)</f>
        <v>154</v>
      </c>
    </row>
    <row r="3" spans="1:17" x14ac:dyDescent="0.35">
      <c r="E3">
        <f>E2/$P$2</f>
        <v>0.12987012987012986</v>
      </c>
      <c r="F3">
        <f t="shared" ref="F3:O3" si="0">F2/$P$2</f>
        <v>9.7402597402597407E-2</v>
      </c>
      <c r="G3">
        <f t="shared" si="0"/>
        <v>0.1038961038961039</v>
      </c>
      <c r="H3">
        <f t="shared" si="0"/>
        <v>0.11038961038961038</v>
      </c>
      <c r="I3">
        <f t="shared" si="0"/>
        <v>9.0909090909090912E-2</v>
      </c>
      <c r="J3">
        <f t="shared" si="0"/>
        <v>0.11688311688311688</v>
      </c>
      <c r="K3">
        <f t="shared" si="0"/>
        <v>6.4935064935064929E-2</v>
      </c>
      <c r="L3">
        <f t="shared" si="0"/>
        <v>0.11688311688311688</v>
      </c>
      <c r="M3">
        <f t="shared" si="0"/>
        <v>0.1038961038961039</v>
      </c>
      <c r="N3">
        <f t="shared" si="0"/>
        <v>6.4935064935064929E-2</v>
      </c>
      <c r="O3">
        <f t="shared" si="0"/>
        <v>0</v>
      </c>
    </row>
    <row r="4" spans="1:17" x14ac:dyDescent="0.35">
      <c r="A4" s="7" t="s">
        <v>14</v>
      </c>
      <c r="B4" s="7" t="s">
        <v>773</v>
      </c>
      <c r="C4" s="2"/>
      <c r="D4" s="3"/>
      <c r="E4" s="4">
        <v>-12216691551.210001</v>
      </c>
      <c r="F4" s="4">
        <v>-11960245144.799999</v>
      </c>
      <c r="G4" s="4">
        <v>-11477384942.369999</v>
      </c>
      <c r="H4" s="4">
        <v>-11264818146.719999</v>
      </c>
      <c r="I4" s="4">
        <v>-11017049865.339998</v>
      </c>
      <c r="J4" s="4">
        <v>-10816355080.209999</v>
      </c>
      <c r="K4" s="4">
        <v>-10507273990.34</v>
      </c>
      <c r="L4" s="4">
        <v>-10321436591.309999</v>
      </c>
      <c r="M4" s="4">
        <v>-10139741806.179998</v>
      </c>
      <c r="N4" s="4">
        <v>-9958047021.0499992</v>
      </c>
      <c r="O4" s="4"/>
      <c r="P4" s="4"/>
      <c r="Q4" s="4">
        <v>-5790739354.6899996</v>
      </c>
    </row>
    <row r="5" spans="1:17" x14ac:dyDescent="0.35">
      <c r="A5" s="7" t="s">
        <v>41</v>
      </c>
      <c r="B5" s="7" t="s">
        <v>808</v>
      </c>
      <c r="C5" s="3"/>
      <c r="D5" s="2"/>
      <c r="E5" s="4">
        <v>5326058324.6700001</v>
      </c>
      <c r="F5" s="4">
        <v>5332617801.79</v>
      </c>
      <c r="G5" s="4">
        <v>5271563234.3000002</v>
      </c>
      <c r="H5" s="4">
        <v>5271578828.3000002</v>
      </c>
      <c r="I5" s="4">
        <v>5271080216.7799997</v>
      </c>
      <c r="J5" s="4">
        <v>5271080216.7799997</v>
      </c>
      <c r="K5" s="4">
        <v>5175609768.8800001</v>
      </c>
      <c r="L5" s="4">
        <v>5154156638.9800005</v>
      </c>
      <c r="M5" s="4">
        <v>5154156638.9800005</v>
      </c>
      <c r="N5" s="4">
        <v>5146961874.8000002</v>
      </c>
      <c r="O5" s="4"/>
      <c r="P5" s="4"/>
      <c r="Q5" s="4">
        <v>2098603461.1599998</v>
      </c>
    </row>
    <row r="7" spans="1:17" x14ac:dyDescent="0.35">
      <c r="A7" s="7" t="s">
        <v>14</v>
      </c>
      <c r="B7" s="7" t="s">
        <v>773</v>
      </c>
      <c r="E7" s="13">
        <f>E$3*$E4</f>
        <v>-1586583318.3389611</v>
      </c>
      <c r="F7" s="13">
        <f t="shared" ref="F7:N8" si="1">F$3*$E4</f>
        <v>-1189937488.754221</v>
      </c>
      <c r="G7" s="13">
        <f t="shared" si="1"/>
        <v>-1269266654.671169</v>
      </c>
      <c r="H7" s="13">
        <f t="shared" si="1"/>
        <v>-1348595820.5881169</v>
      </c>
      <c r="I7" s="13">
        <f t="shared" si="1"/>
        <v>-1110608322.8372729</v>
      </c>
      <c r="J7" s="13">
        <f t="shared" si="1"/>
        <v>-1427924986.505065</v>
      </c>
      <c r="K7" s="13">
        <f t="shared" si="1"/>
        <v>-793291659.16948056</v>
      </c>
      <c r="L7" s="13">
        <f t="shared" si="1"/>
        <v>-1427924986.505065</v>
      </c>
      <c r="M7" s="13">
        <f t="shared" si="1"/>
        <v>-1269266654.671169</v>
      </c>
      <c r="N7" s="13">
        <f t="shared" si="1"/>
        <v>-793291659.16948056</v>
      </c>
      <c r="O7" s="13"/>
      <c r="P7" s="13"/>
      <c r="Q7" s="13">
        <f t="shared" ref="Q7" si="2">$E$3*Q4</f>
        <v>-752044072.03766227</v>
      </c>
    </row>
    <row r="8" spans="1:17" x14ac:dyDescent="0.35">
      <c r="A8" s="7" t="s">
        <v>41</v>
      </c>
      <c r="B8" s="7" t="s">
        <v>808</v>
      </c>
      <c r="E8" s="13">
        <f>E$3*$E5</f>
        <v>691695886.3207792</v>
      </c>
      <c r="F8" s="13">
        <f t="shared" si="1"/>
        <v>518771914.74058443</v>
      </c>
      <c r="G8" s="13">
        <f t="shared" si="1"/>
        <v>553356709.05662346</v>
      </c>
      <c r="H8" s="13">
        <f t="shared" si="1"/>
        <v>587941503.37266231</v>
      </c>
      <c r="I8" s="13">
        <f t="shared" si="1"/>
        <v>484187120.42454547</v>
      </c>
      <c r="J8" s="13">
        <f t="shared" si="1"/>
        <v>622526297.68870127</v>
      </c>
      <c r="K8" s="13">
        <f t="shared" si="1"/>
        <v>345847943.1603896</v>
      </c>
      <c r="L8" s="13">
        <f t="shared" si="1"/>
        <v>622526297.68870127</v>
      </c>
      <c r="M8" s="13">
        <f t="shared" si="1"/>
        <v>553356709.05662346</v>
      </c>
      <c r="N8" s="13">
        <f t="shared" si="1"/>
        <v>345847943.1603896</v>
      </c>
      <c r="O8" s="13"/>
      <c r="P8" s="12"/>
      <c r="Q8" s="12">
        <f t="shared" ref="Q8" si="3">$E$3*Q5</f>
        <v>272545904.04675323</v>
      </c>
    </row>
    <row r="9" spans="1:17" x14ac:dyDescent="0.35">
      <c r="E9" s="12">
        <f>SUM(E7:$O7)</f>
        <v>-12216691551.210001</v>
      </c>
      <c r="F9" s="12">
        <f>SUM(F7:$O7)</f>
        <v>-10630108232.87104</v>
      </c>
      <c r="G9" s="12">
        <f>SUM(G7:$O7)</f>
        <v>-9440170744.1168194</v>
      </c>
      <c r="H9" s="12">
        <f>SUM(H7:$O7)</f>
        <v>-8170904089.4456501</v>
      </c>
      <c r="I9" s="12">
        <f>SUM(I7:$O7)</f>
        <v>-6822308268.8575325</v>
      </c>
      <c r="J9" s="12">
        <f>SUM(J7:$O7)</f>
        <v>-5711699946.0202599</v>
      </c>
      <c r="K9" s="12">
        <f>SUM(K7:$O7)</f>
        <v>-4283774959.5151949</v>
      </c>
      <c r="L9" s="12">
        <f>SUM(L7:$O7)</f>
        <v>-3490483300.3457146</v>
      </c>
      <c r="M9" s="12">
        <f>SUM(M7:$O7)</f>
        <v>-2062558313.8406496</v>
      </c>
      <c r="N9" s="12">
        <f>SUM(N7:$O7)</f>
        <v>-793291659.16948056</v>
      </c>
      <c r="O9" s="12"/>
    </row>
    <row r="10" spans="1:17" x14ac:dyDescent="0.35">
      <c r="E10" s="12">
        <f>SUM(E8:$O8)</f>
        <v>5326058324.6700001</v>
      </c>
      <c r="F10" s="12">
        <f>SUM(F8:$O8)</f>
        <v>4634362438.3492203</v>
      </c>
      <c r="G10" s="12">
        <f>SUM(G8:$O8)</f>
        <v>4115590523.6086359</v>
      </c>
      <c r="H10" s="12">
        <f>SUM(H8:$O8)</f>
        <v>3562233814.5520129</v>
      </c>
      <c r="I10" s="12">
        <f>SUM(I8:$O8)</f>
        <v>2974292311.1793504</v>
      </c>
      <c r="J10" s="12">
        <f>SUM(J8:$O8)</f>
        <v>2490105190.7548051</v>
      </c>
      <c r="K10" s="12">
        <f>SUM(K8:$O8)</f>
        <v>1867578893.0661039</v>
      </c>
      <c r="L10" s="12">
        <f>SUM(L8:$O8)</f>
        <v>1521730949.9057143</v>
      </c>
      <c r="M10" s="12">
        <f>SUM(M8:$O8)</f>
        <v>899204652.21701312</v>
      </c>
      <c r="N10" s="12">
        <f>SUM(N8:$O8)</f>
        <v>345847943.1603896</v>
      </c>
      <c r="O10" s="12"/>
    </row>
    <row r="13" spans="1:17" x14ac:dyDescent="0.35">
      <c r="E13" s="4">
        <v>9702617020.5800018</v>
      </c>
      <c r="F13" s="4">
        <v>11813626251.270002</v>
      </c>
      <c r="G13" s="4">
        <v>11140555324.775003</v>
      </c>
      <c r="H13" s="4">
        <v>12660453278.130003</v>
      </c>
      <c r="I13" s="4">
        <v>12553032565.559999</v>
      </c>
      <c r="J13" s="4">
        <v>11980133124.960005</v>
      </c>
      <c r="K13" s="4">
        <v>10390308961.275002</v>
      </c>
      <c r="L13" s="4">
        <v>10327039040.925837</v>
      </c>
      <c r="M13" s="4">
        <v>9073508242.1750088</v>
      </c>
      <c r="N13" s="4">
        <v>9827480541.0349998</v>
      </c>
      <c r="O13" s="4">
        <v>8834864763.4024887</v>
      </c>
      <c r="P13" s="4">
        <v>9329359421.7541809</v>
      </c>
      <c r="Q13" s="4">
        <v>8549501215.5341568</v>
      </c>
    </row>
    <row r="14" spans="1:17" x14ac:dyDescent="0.35">
      <c r="E14" s="12">
        <f>E13-E22-E23</f>
        <v>7333975831.5800018</v>
      </c>
      <c r="F14" s="12">
        <f t="shared" ref="F14:O14" si="4">F13-F22-F23</f>
        <v>9508714654.2700024</v>
      </c>
      <c r="G14" s="12">
        <f t="shared" si="4"/>
        <v>9335897149.7750034</v>
      </c>
      <c r="H14" s="12">
        <f t="shared" si="4"/>
        <v>10194768919.130003</v>
      </c>
      <c r="I14" s="12">
        <f t="shared" si="4"/>
        <v>10348242550.559999</v>
      </c>
      <c r="J14" s="12">
        <f t="shared" si="4"/>
        <v>9528329346.9600048</v>
      </c>
      <c r="K14" s="12">
        <f t="shared" si="4"/>
        <v>8034065299.2750015</v>
      </c>
      <c r="L14" s="12">
        <f t="shared" si="4"/>
        <v>8378810714.9258366</v>
      </c>
      <c r="M14" s="12">
        <f t="shared" si="4"/>
        <v>7137311101.1750088</v>
      </c>
      <c r="N14" s="12">
        <f t="shared" si="4"/>
        <v>7196620669.0349998</v>
      </c>
      <c r="O14" s="12">
        <f t="shared" si="4"/>
        <v>6241157586.4024887</v>
      </c>
      <c r="P14" s="12">
        <f t="shared" ref="P14" si="5">P13-P22-P23</f>
        <v>6840603418.7541809</v>
      </c>
      <c r="Q14" s="12">
        <f t="shared" ref="Q14" si="6">Q13-Q22-Q23</f>
        <v>6167873217.5341568</v>
      </c>
    </row>
    <row r="15" spans="1:17" x14ac:dyDescent="0.35">
      <c r="E15">
        <v>43</v>
      </c>
      <c r="F15">
        <v>45</v>
      </c>
      <c r="G15">
        <v>47</v>
      </c>
      <c r="H15">
        <v>40</v>
      </c>
      <c r="I15">
        <v>45</v>
      </c>
      <c r="J15">
        <v>50</v>
      </c>
      <c r="K15">
        <v>45</v>
      </c>
      <c r="L15">
        <v>47</v>
      </c>
      <c r="M15">
        <v>48</v>
      </c>
      <c r="N15">
        <v>44</v>
      </c>
      <c r="O15">
        <v>46</v>
      </c>
      <c r="P15">
        <v>48</v>
      </c>
      <c r="Q15">
        <v>48</v>
      </c>
    </row>
    <row r="16" spans="1:17" x14ac:dyDescent="0.35">
      <c r="E16">
        <v>21</v>
      </c>
      <c r="F16">
        <v>20</v>
      </c>
      <c r="G16">
        <v>23</v>
      </c>
      <c r="H16">
        <v>21</v>
      </c>
      <c r="I16">
        <v>20</v>
      </c>
      <c r="J16">
        <v>23</v>
      </c>
      <c r="K16">
        <v>29</v>
      </c>
      <c r="L16">
        <v>16</v>
      </c>
      <c r="M16">
        <v>23</v>
      </c>
      <c r="N16">
        <v>28</v>
      </c>
      <c r="O16">
        <v>15</v>
      </c>
      <c r="P16">
        <v>24</v>
      </c>
      <c r="Q16">
        <v>29</v>
      </c>
    </row>
    <row r="17" spans="4:17" x14ac:dyDescent="0.35">
      <c r="E17">
        <f>SUM(E15:E16)</f>
        <v>64</v>
      </c>
      <c r="F17">
        <f t="shared" ref="F17:Q17" si="7">SUM(F15:F16)</f>
        <v>65</v>
      </c>
      <c r="G17">
        <f t="shared" si="7"/>
        <v>70</v>
      </c>
      <c r="H17">
        <f t="shared" si="7"/>
        <v>61</v>
      </c>
      <c r="I17">
        <f t="shared" si="7"/>
        <v>65</v>
      </c>
      <c r="J17">
        <f t="shared" si="7"/>
        <v>73</v>
      </c>
      <c r="K17">
        <f t="shared" si="7"/>
        <v>74</v>
      </c>
      <c r="L17">
        <f t="shared" si="7"/>
        <v>63</v>
      </c>
      <c r="M17">
        <f t="shared" si="7"/>
        <v>71</v>
      </c>
      <c r="N17">
        <f t="shared" si="7"/>
        <v>72</v>
      </c>
      <c r="O17">
        <f t="shared" si="7"/>
        <v>61</v>
      </c>
      <c r="P17">
        <f t="shared" si="7"/>
        <v>72</v>
      </c>
      <c r="Q17">
        <f t="shared" si="7"/>
        <v>77</v>
      </c>
    </row>
    <row r="20" spans="4:17" x14ac:dyDescent="0.35">
      <c r="D20" t="s">
        <v>824</v>
      </c>
      <c r="E20" s="12">
        <f>E15/E$17*E$14</f>
        <v>4927515011.8428135</v>
      </c>
      <c r="F20" s="12">
        <f t="shared" ref="F20:Q20" si="8">F15/F$17*F$14</f>
        <v>6582956299.1100016</v>
      </c>
      <c r="G20" s="12">
        <f t="shared" si="8"/>
        <v>6268388086.2775021</v>
      </c>
      <c r="H20" s="12">
        <f t="shared" si="8"/>
        <v>6685094373.2000017</v>
      </c>
      <c r="I20" s="12">
        <f t="shared" si="8"/>
        <v>7164167919.6184607</v>
      </c>
      <c r="J20" s="12">
        <f t="shared" si="8"/>
        <v>6526252977.3698664</v>
      </c>
      <c r="K20" s="12">
        <f t="shared" si="8"/>
        <v>4885580249.559123</v>
      </c>
      <c r="L20" s="12">
        <f t="shared" si="8"/>
        <v>6250858787.3256245</v>
      </c>
      <c r="M20" s="12">
        <f t="shared" si="8"/>
        <v>4825224406.428175</v>
      </c>
      <c r="N20" s="12">
        <f t="shared" si="8"/>
        <v>4397934853.2991667</v>
      </c>
      <c r="O20" s="12">
        <f t="shared" si="8"/>
        <v>4706446704.5002375</v>
      </c>
      <c r="P20" s="12">
        <f t="shared" si="8"/>
        <v>4560402279.1694536</v>
      </c>
      <c r="Q20" s="12">
        <f t="shared" si="8"/>
        <v>3844907979.7615523</v>
      </c>
    </row>
    <row r="21" spans="4:17" x14ac:dyDescent="0.35">
      <c r="D21" t="s">
        <v>825</v>
      </c>
      <c r="E21" s="12">
        <f>E16/E$17*E$14</f>
        <v>2406460819.7371883</v>
      </c>
      <c r="F21" s="12">
        <f t="shared" ref="F21:Q21" si="9">F16/F$17*F$14</f>
        <v>2925758355.1600008</v>
      </c>
      <c r="G21" s="12">
        <f t="shared" si="9"/>
        <v>3067509063.4975009</v>
      </c>
      <c r="H21" s="12">
        <f t="shared" si="9"/>
        <v>3509674545.9300008</v>
      </c>
      <c r="I21" s="12">
        <f t="shared" si="9"/>
        <v>3184074630.9415383</v>
      </c>
      <c r="J21" s="12">
        <f t="shared" si="9"/>
        <v>3002076369.5901384</v>
      </c>
      <c r="K21" s="12">
        <f t="shared" si="9"/>
        <v>3148485049.715879</v>
      </c>
      <c r="L21" s="12">
        <f t="shared" si="9"/>
        <v>2127951927.6002123</v>
      </c>
      <c r="M21" s="12">
        <f t="shared" si="9"/>
        <v>2312086694.7468338</v>
      </c>
      <c r="N21" s="12">
        <f t="shared" si="9"/>
        <v>2798685815.7358332</v>
      </c>
      <c r="O21" s="12">
        <f t="shared" si="9"/>
        <v>1534710881.9022512</v>
      </c>
      <c r="P21" s="12">
        <f t="shared" si="9"/>
        <v>2280201139.5847268</v>
      </c>
      <c r="Q21" s="12">
        <f t="shared" si="9"/>
        <v>2322965237.7726045</v>
      </c>
    </row>
    <row r="22" spans="4:17" x14ac:dyDescent="0.35">
      <c r="D22" t="s">
        <v>826</v>
      </c>
      <c r="E22">
        <v>1649499511</v>
      </c>
      <c r="F22">
        <v>1539273899</v>
      </c>
      <c r="G22">
        <v>1070087591</v>
      </c>
      <c r="H22">
        <v>1703680269</v>
      </c>
      <c r="I22">
        <v>1504292049</v>
      </c>
      <c r="J22">
        <v>1699664515</v>
      </c>
      <c r="K22">
        <v>1583475493</v>
      </c>
      <c r="L22">
        <v>1161902251</v>
      </c>
      <c r="M22">
        <v>1158783437</v>
      </c>
      <c r="N22">
        <v>1901370077</v>
      </c>
      <c r="O22">
        <v>1869238392</v>
      </c>
      <c r="P22">
        <v>1772779686</v>
      </c>
      <c r="Q22">
        <v>1646893501</v>
      </c>
    </row>
    <row r="23" spans="4:17" x14ac:dyDescent="0.35">
      <c r="D23" t="s">
        <v>827</v>
      </c>
      <c r="E23">
        <v>719141678</v>
      </c>
      <c r="F23">
        <v>765637698</v>
      </c>
      <c r="G23">
        <v>734570584</v>
      </c>
      <c r="H23">
        <v>762004090</v>
      </c>
      <c r="I23">
        <v>700497966</v>
      </c>
      <c r="J23">
        <v>752139263</v>
      </c>
      <c r="K23">
        <v>772768169</v>
      </c>
      <c r="L23">
        <v>786326075</v>
      </c>
      <c r="M23">
        <v>777413704</v>
      </c>
      <c r="N23">
        <v>729489795</v>
      </c>
      <c r="O23">
        <v>724468785</v>
      </c>
      <c r="P23">
        <v>715976317</v>
      </c>
      <c r="Q23">
        <v>734734497</v>
      </c>
    </row>
  </sheetData>
  <phoneticPr fontId="7" type="noConversion"/>
  <conditionalFormatting sqref="A4:A5">
    <cfRule type="duplicateValues" dxfId="20" priority="8"/>
    <cfRule type="duplicateValues" dxfId="19" priority="9"/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A7:A8">
    <cfRule type="duplicateValues" dxfId="13" priority="1"/>
    <cfRule type="duplicateValues" dxfId="12" priority="2"/>
    <cfRule type="duplicateValues" dxfId="11" priority="3"/>
    <cfRule type="duplicateValues" dxfId="10" priority="4"/>
    <cfRule type="duplicateValues" dxfId="9" priority="5"/>
    <cfRule type="duplicateValues" dxfId="8" priority="6"/>
    <cfRule type="duplicateValues" dxfId="7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440D-F228-467E-BD4C-4BD448023473}">
  <dimension ref="A2:S141"/>
  <sheetViews>
    <sheetView tabSelected="1" topLeftCell="E1" zoomScale="115" zoomScaleNormal="115" workbookViewId="0">
      <selection activeCell="B1" sqref="B1:I1048576"/>
    </sheetView>
  </sheetViews>
  <sheetFormatPr defaultRowHeight="14.5" outlineLevelCol="1" x14ac:dyDescent="0.35"/>
  <cols>
    <col min="1" max="1" width="8.6328125" bestFit="1" customWidth="1"/>
    <col min="2" max="2" width="46.08984375" bestFit="1" customWidth="1"/>
    <col min="5" max="16" width="18.1796875" bestFit="1" customWidth="1" outlineLevel="1"/>
    <col min="17" max="17" width="18.1796875" bestFit="1" customWidth="1"/>
    <col min="18" max="18" width="16.7265625" bestFit="1" customWidth="1"/>
    <col min="19" max="19" width="17.81640625" bestFit="1" customWidth="1"/>
  </cols>
  <sheetData>
    <row r="2" spans="1:17" x14ac:dyDescent="0.35">
      <c r="E2" s="14">
        <v>45291</v>
      </c>
      <c r="F2" s="14">
        <f>EOMONTH(E2,-1)</f>
        <v>45260</v>
      </c>
      <c r="G2" s="14">
        <f t="shared" ref="G2:Q2" si="0">EOMONTH(F2,-1)</f>
        <v>45230</v>
      </c>
      <c r="H2" s="14">
        <f t="shared" si="0"/>
        <v>45199</v>
      </c>
      <c r="I2" s="14">
        <f t="shared" si="0"/>
        <v>45169</v>
      </c>
      <c r="J2" s="14">
        <f t="shared" si="0"/>
        <v>45138</v>
      </c>
      <c r="K2" s="14">
        <f t="shared" si="0"/>
        <v>45107</v>
      </c>
      <c r="L2" s="14">
        <f t="shared" si="0"/>
        <v>45077</v>
      </c>
      <c r="M2" s="14">
        <f t="shared" si="0"/>
        <v>45046</v>
      </c>
      <c r="N2" s="14">
        <f t="shared" si="0"/>
        <v>45016</v>
      </c>
      <c r="O2" s="14">
        <f t="shared" si="0"/>
        <v>44985</v>
      </c>
      <c r="P2" s="14">
        <f t="shared" si="0"/>
        <v>44957</v>
      </c>
      <c r="Q2" s="14">
        <f t="shared" si="0"/>
        <v>44926</v>
      </c>
    </row>
    <row r="3" spans="1:17" x14ac:dyDescent="0.35">
      <c r="A3" s="1" t="s">
        <v>0</v>
      </c>
      <c r="B3" s="1" t="s">
        <v>774</v>
      </c>
      <c r="C3">
        <v>50001</v>
      </c>
      <c r="E3" s="12">
        <v>-14416133126.67</v>
      </c>
      <c r="F3" s="12">
        <v>-11644932597.349998</v>
      </c>
      <c r="G3" s="12">
        <v>-10701671877.059999</v>
      </c>
      <c r="H3" s="12">
        <v>-8692737686.2000008</v>
      </c>
      <c r="I3" s="12">
        <v>-6085108447.3000002</v>
      </c>
      <c r="J3" s="12">
        <v>-5103065786.2299995</v>
      </c>
      <c r="K3" s="12">
        <v>-4019331185.21</v>
      </c>
      <c r="L3" s="12">
        <v>-2745538055.0700002</v>
      </c>
      <c r="M3" s="12">
        <v>-1409893917.97</v>
      </c>
      <c r="N3" s="12">
        <v>-283322789.81</v>
      </c>
      <c r="O3" s="12">
        <v>-13302462.470000001</v>
      </c>
      <c r="P3" s="12">
        <v>-13302462.470000001</v>
      </c>
      <c r="Q3" s="12">
        <v>-10362058786.129999</v>
      </c>
    </row>
    <row r="4" spans="1:17" x14ac:dyDescent="0.35">
      <c r="A4" s="7" t="s">
        <v>6</v>
      </c>
      <c r="B4" s="7" t="s">
        <v>772</v>
      </c>
      <c r="C4">
        <f>C3+1</f>
        <v>50002</v>
      </c>
      <c r="D4" s="3"/>
      <c r="E4" s="4">
        <v>-4564208485.1300001</v>
      </c>
      <c r="F4" s="4">
        <v>-3951830944.8400002</v>
      </c>
      <c r="G4" s="4">
        <v>-3532406569.3400002</v>
      </c>
      <c r="H4" s="4">
        <v>-2121997047.1400001</v>
      </c>
      <c r="I4" s="4">
        <v>-1573578742.1400001</v>
      </c>
      <c r="J4" s="4">
        <v>-1569710542.1400001</v>
      </c>
      <c r="K4" s="4">
        <v>-1560099539</v>
      </c>
      <c r="L4" s="4">
        <v>-1556179239</v>
      </c>
      <c r="M4" s="4">
        <v>-1545514099.46</v>
      </c>
      <c r="N4" s="4">
        <v>-1490795752.6700001</v>
      </c>
      <c r="O4" s="4">
        <v>-941819299.15999997</v>
      </c>
      <c r="P4" s="4">
        <v>-74174045</v>
      </c>
      <c r="Q4" s="4">
        <v>-3128725305.5499997</v>
      </c>
    </row>
    <row r="5" spans="1:17" x14ac:dyDescent="0.35">
      <c r="A5" s="7" t="s">
        <v>14</v>
      </c>
      <c r="B5" s="7" t="s">
        <v>773</v>
      </c>
      <c r="C5">
        <f>C4+1</f>
        <v>50003</v>
      </c>
      <c r="D5" s="3"/>
      <c r="E5" s="4">
        <v>-12216691551.210001</v>
      </c>
      <c r="F5" s="4">
        <v>-10630108232.87104</v>
      </c>
      <c r="G5" s="4">
        <v>-9440170744.1168194</v>
      </c>
      <c r="H5" s="4">
        <v>-8170904089.4456501</v>
      </c>
      <c r="I5" s="4">
        <v>-6822308268.8575325</v>
      </c>
      <c r="J5" s="4">
        <v>-5711699946.0202599</v>
      </c>
      <c r="K5" s="4">
        <v>-4283774959.5151949</v>
      </c>
      <c r="L5" s="4">
        <v>-3490483300.3457146</v>
      </c>
      <c r="M5" s="4">
        <v>-2062558313.8406496</v>
      </c>
      <c r="N5" s="4">
        <v>-793291659.16948056</v>
      </c>
      <c r="O5" s="4"/>
      <c r="P5" s="4"/>
      <c r="Q5" s="4">
        <v>-5790739354.6899996</v>
      </c>
    </row>
    <row r="6" spans="1:17" x14ac:dyDescent="0.35">
      <c r="A6" s="7" t="s">
        <v>30</v>
      </c>
      <c r="B6" s="7" t="s">
        <v>31</v>
      </c>
      <c r="C6">
        <v>60001</v>
      </c>
      <c r="D6" s="3"/>
      <c r="E6" s="4">
        <v>-14335012.52</v>
      </c>
      <c r="F6" s="5">
        <v>-17132044.530000001</v>
      </c>
      <c r="G6" s="6">
        <v>-11617919.98</v>
      </c>
      <c r="H6" s="6">
        <v>-11580755.98</v>
      </c>
      <c r="I6" s="6">
        <v>-1403057.98</v>
      </c>
      <c r="J6" s="6">
        <v>-1403057.98</v>
      </c>
      <c r="K6" s="6">
        <v>-1399557.98</v>
      </c>
      <c r="L6" s="6">
        <v>-11757.98</v>
      </c>
      <c r="M6" s="6">
        <v>-18411.14</v>
      </c>
      <c r="N6" s="6">
        <v>-7680</v>
      </c>
      <c r="O6" s="6">
        <v>0</v>
      </c>
      <c r="P6" s="6">
        <v>0</v>
      </c>
      <c r="Q6" s="6">
        <v>-34934073.280000001</v>
      </c>
    </row>
    <row r="7" spans="1:17" x14ac:dyDescent="0.35">
      <c r="A7" s="7" t="s">
        <v>32</v>
      </c>
      <c r="B7" s="7" t="s">
        <v>775</v>
      </c>
      <c r="C7">
        <v>60002</v>
      </c>
      <c r="D7" s="2"/>
      <c r="E7" s="4">
        <v>-90316854.700285882</v>
      </c>
      <c r="F7" s="5">
        <v>-83311947.933568984</v>
      </c>
      <c r="G7" s="6">
        <v>-56325408.663017914</v>
      </c>
      <c r="H7" s="6">
        <v>-64528254.416862458</v>
      </c>
      <c r="I7" s="6">
        <v>-57983928.68487405</v>
      </c>
      <c r="J7" s="6">
        <v>-47895140.102223031</v>
      </c>
      <c r="K7" s="6">
        <v>-51453120.014690258</v>
      </c>
      <c r="L7" s="6">
        <v>-62316056.266077608</v>
      </c>
      <c r="M7" s="6">
        <v>-67400252.596413478</v>
      </c>
      <c r="N7" s="6">
        <v>-54238456.343003601</v>
      </c>
      <c r="O7" s="6">
        <v>-75134074.885998383</v>
      </c>
      <c r="P7" s="6">
        <v>-66976629.3081856</v>
      </c>
      <c r="Q7" s="6">
        <v>-432887215.52000004</v>
      </c>
    </row>
    <row r="8" spans="1:17" x14ac:dyDescent="0.35">
      <c r="A8" s="7" t="s">
        <v>41</v>
      </c>
      <c r="B8" s="7" t="s">
        <v>808</v>
      </c>
      <c r="C8">
        <v>70003</v>
      </c>
      <c r="D8" s="2"/>
      <c r="E8" s="4">
        <v>5326058324.6700001</v>
      </c>
      <c r="F8" s="4">
        <v>4634362438.3492203</v>
      </c>
      <c r="G8" s="4">
        <v>4115590523.6086359</v>
      </c>
      <c r="H8" s="4">
        <v>3562233814.5520129</v>
      </c>
      <c r="I8" s="4">
        <v>2974292311.1793504</v>
      </c>
      <c r="J8" s="4">
        <v>2490105190.7548051</v>
      </c>
      <c r="K8" s="4">
        <v>1867578893.0661039</v>
      </c>
      <c r="L8" s="4">
        <v>1521730949.9057143</v>
      </c>
      <c r="M8" s="4">
        <v>899204652.21701312</v>
      </c>
      <c r="N8" s="4">
        <v>345847943.1603896</v>
      </c>
      <c r="O8" s="4">
        <v>0</v>
      </c>
      <c r="P8" s="4">
        <v>0</v>
      </c>
      <c r="Q8" s="4">
        <v>2098603461.1599998</v>
      </c>
    </row>
    <row r="9" spans="1:17" x14ac:dyDescent="0.35">
      <c r="A9" s="7" t="s">
        <v>43</v>
      </c>
      <c r="B9" s="7" t="s">
        <v>806</v>
      </c>
      <c r="C9">
        <v>70002</v>
      </c>
      <c r="D9" s="2"/>
      <c r="E9" s="4">
        <v>3673437426.5900006</v>
      </c>
      <c r="F9" s="4">
        <v>3111135483.0299997</v>
      </c>
      <c r="G9" s="4">
        <v>2809469703.8299999</v>
      </c>
      <c r="H9" s="4">
        <v>1863340525</v>
      </c>
      <c r="I9" s="4">
        <v>1445053910.48</v>
      </c>
      <c r="J9" s="4">
        <v>1443049154</v>
      </c>
      <c r="K9" s="4">
        <v>1438365689.3</v>
      </c>
      <c r="L9" s="4">
        <v>1438554781.3900001</v>
      </c>
      <c r="M9" s="4">
        <v>1428719452.5999999</v>
      </c>
      <c r="N9" s="4">
        <v>1376950259.29</v>
      </c>
      <c r="O9" s="4">
        <v>870834892</v>
      </c>
      <c r="P9" s="4">
        <v>40682363.649999999</v>
      </c>
      <c r="Q9" s="4">
        <v>2445539349.8400002</v>
      </c>
    </row>
    <row r="10" spans="1:17" x14ac:dyDescent="0.35">
      <c r="A10" s="7" t="s">
        <v>51</v>
      </c>
      <c r="B10" s="7" t="s">
        <v>807</v>
      </c>
      <c r="C10">
        <v>70001</v>
      </c>
      <c r="D10" s="2"/>
      <c r="E10" s="4">
        <v>13585170966.189999</v>
      </c>
      <c r="F10" s="4">
        <v>10830591847.759998</v>
      </c>
      <c r="G10" s="4">
        <v>9922246276.75</v>
      </c>
      <c r="H10" s="4">
        <v>7960250204.4800005</v>
      </c>
      <c r="I10" s="4">
        <v>5373786934.9200001</v>
      </c>
      <c r="J10" s="4">
        <v>4457479830.9200001</v>
      </c>
      <c r="K10" s="4">
        <v>3493794016.1399999</v>
      </c>
      <c r="L10" s="4">
        <v>2433647694.9099998</v>
      </c>
      <c r="M10" s="4">
        <v>1270561453.4100001</v>
      </c>
      <c r="N10" s="4">
        <v>245242992.25999999</v>
      </c>
      <c r="O10" s="4">
        <v>14356449.289999999</v>
      </c>
      <c r="P10" s="4">
        <v>14356449.289999999</v>
      </c>
      <c r="Q10" s="6">
        <v>9781726464.5100002</v>
      </c>
    </row>
    <row r="11" spans="1:17" x14ac:dyDescent="0.35">
      <c r="A11" s="7" t="s">
        <v>39</v>
      </c>
      <c r="B11" s="7" t="s">
        <v>776</v>
      </c>
      <c r="C11">
        <v>70040</v>
      </c>
      <c r="D11" s="2"/>
      <c r="E11" s="4">
        <v>177555476.41</v>
      </c>
      <c r="F11" s="5">
        <v>27554176.41</v>
      </c>
      <c r="G11" s="6">
        <v>27555476.41</v>
      </c>
      <c r="H11" s="6">
        <v>27555476.41</v>
      </c>
      <c r="I11" s="6">
        <v>-22978123.59</v>
      </c>
      <c r="J11" s="6">
        <v>-22978123.59</v>
      </c>
      <c r="K11" s="6">
        <v>-22978123.59</v>
      </c>
      <c r="L11" s="6">
        <v>-22978123.59</v>
      </c>
      <c r="M11" s="6">
        <v>-22978123.59</v>
      </c>
      <c r="N11" s="6">
        <v>-22978123.59</v>
      </c>
      <c r="O11" s="6">
        <v>-22978123.59</v>
      </c>
      <c r="P11" s="6">
        <v>-22978123.59</v>
      </c>
      <c r="Q11" s="6">
        <v>22978123.59</v>
      </c>
    </row>
    <row r="12" spans="1:17" x14ac:dyDescent="0.35">
      <c r="A12" s="7" t="s">
        <v>77</v>
      </c>
      <c r="B12" s="7" t="s">
        <v>801</v>
      </c>
      <c r="C12">
        <v>70010</v>
      </c>
      <c r="D12" s="2"/>
      <c r="E12" s="4">
        <v>175419915.80000001</v>
      </c>
      <c r="F12" s="4">
        <v>168675785.80000001</v>
      </c>
      <c r="G12" s="4">
        <v>164962822.40000001</v>
      </c>
      <c r="H12" s="4">
        <v>158746653.30000001</v>
      </c>
      <c r="I12" s="4">
        <v>144990862.5</v>
      </c>
      <c r="J12" s="4">
        <v>121757925.5</v>
      </c>
      <c r="K12" s="4">
        <v>111304699.5</v>
      </c>
      <c r="L12" s="4">
        <v>100105297</v>
      </c>
      <c r="M12" s="4">
        <v>92804008.099999994</v>
      </c>
      <c r="N12" s="4">
        <v>79541730.930000007</v>
      </c>
      <c r="O12" s="4">
        <v>33874224</v>
      </c>
      <c r="P12" s="4">
        <v>2139322</v>
      </c>
      <c r="Q12" s="4">
        <v>81416511.5</v>
      </c>
    </row>
    <row r="13" spans="1:17" x14ac:dyDescent="0.35">
      <c r="A13" s="7" t="s">
        <v>95</v>
      </c>
      <c r="B13" s="7" t="s">
        <v>803</v>
      </c>
      <c r="C13">
        <f>C12+1</f>
        <v>70011</v>
      </c>
      <c r="D13" s="2"/>
      <c r="E13" s="4">
        <v>278155146.31999999</v>
      </c>
      <c r="F13" s="4">
        <v>197643088.09</v>
      </c>
      <c r="G13" s="4">
        <v>185314766.56</v>
      </c>
      <c r="H13" s="4">
        <v>182084531.98000002</v>
      </c>
      <c r="I13" s="4">
        <v>190465810.81999999</v>
      </c>
      <c r="J13" s="4">
        <v>182429488</v>
      </c>
      <c r="K13" s="4">
        <v>166111782.68000001</v>
      </c>
      <c r="L13" s="4">
        <v>158268766.04000002</v>
      </c>
      <c r="M13" s="4">
        <v>112871691.13</v>
      </c>
      <c r="N13" s="4">
        <v>110326934.18999998</v>
      </c>
      <c r="O13" s="4">
        <v>48535194.759999998</v>
      </c>
      <c r="P13" s="4">
        <v>1920071.46</v>
      </c>
      <c r="Q13" s="4">
        <v>125765562.49000001</v>
      </c>
    </row>
    <row r="14" spans="1:17" x14ac:dyDescent="0.35">
      <c r="A14" s="7" t="s">
        <v>107</v>
      </c>
      <c r="B14" s="7" t="s">
        <v>804</v>
      </c>
      <c r="C14">
        <f t="shared" ref="C14:C16" si="1">C13+1</f>
        <v>70012</v>
      </c>
      <c r="D14" s="2"/>
      <c r="E14" s="4">
        <v>111658446.03999999</v>
      </c>
      <c r="F14" s="4">
        <v>103688696.03999999</v>
      </c>
      <c r="G14" s="4">
        <v>84138133.539999992</v>
      </c>
      <c r="H14" s="4">
        <v>75510703.539999992</v>
      </c>
      <c r="I14" s="4">
        <v>68793468.539999992</v>
      </c>
      <c r="J14" s="4">
        <v>62181748.539999999</v>
      </c>
      <c r="K14" s="4">
        <v>45865983.539999999</v>
      </c>
      <c r="L14" s="4">
        <v>41675558.539999999</v>
      </c>
      <c r="M14" s="4">
        <v>40337823.539999999</v>
      </c>
      <c r="N14" s="4">
        <v>40085653.539999999</v>
      </c>
      <c r="O14" s="4">
        <v>24931573.539999999</v>
      </c>
      <c r="P14" s="4">
        <v>22977908.539999999</v>
      </c>
      <c r="Q14" s="4">
        <v>142118049.13</v>
      </c>
    </row>
    <row r="15" spans="1:17" x14ac:dyDescent="0.35">
      <c r="A15" s="7" t="s">
        <v>127</v>
      </c>
      <c r="B15" s="7" t="s">
        <v>802</v>
      </c>
      <c r="C15">
        <f t="shared" si="1"/>
        <v>70013</v>
      </c>
      <c r="D15" s="2"/>
      <c r="E15" s="4">
        <v>1504826470.0599999</v>
      </c>
      <c r="F15" s="4">
        <v>1305924774.77</v>
      </c>
      <c r="G15" s="4">
        <v>1180371310.49</v>
      </c>
      <c r="H15" s="4">
        <v>1040280707.09</v>
      </c>
      <c r="I15" s="4">
        <v>932495922.62</v>
      </c>
      <c r="J15" s="4">
        <v>838821392.39999998</v>
      </c>
      <c r="K15" s="4">
        <v>700805523.75</v>
      </c>
      <c r="L15" s="4">
        <v>581912076.37</v>
      </c>
      <c r="M15" s="4">
        <v>416809547.17000002</v>
      </c>
      <c r="N15" s="4">
        <v>262940728.61000001</v>
      </c>
      <c r="O15" s="4">
        <v>171255934.21000001</v>
      </c>
      <c r="P15" s="4">
        <v>85160483.280000001</v>
      </c>
      <c r="Q15" s="4">
        <v>823683462.58000004</v>
      </c>
    </row>
    <row r="16" spans="1:17" x14ac:dyDescent="0.35">
      <c r="A16" s="7" t="s">
        <v>157</v>
      </c>
      <c r="B16" s="7" t="s">
        <v>805</v>
      </c>
      <c r="C16">
        <f t="shared" si="1"/>
        <v>70014</v>
      </c>
      <c r="D16" s="3"/>
      <c r="E16" s="4">
        <v>520255691.45999992</v>
      </c>
      <c r="F16" s="4">
        <v>546409625.75000024</v>
      </c>
      <c r="G16" s="4">
        <v>573298675.12999988</v>
      </c>
      <c r="H16" s="4">
        <v>519548230.45999998</v>
      </c>
      <c r="I16" s="4">
        <v>426663797.87999988</v>
      </c>
      <c r="J16" s="4">
        <v>324921524.75999975</v>
      </c>
      <c r="K16" s="4">
        <v>277196696.73000014</v>
      </c>
      <c r="L16" s="4">
        <v>207175995.79000008</v>
      </c>
      <c r="M16" s="4">
        <v>175646978.16</v>
      </c>
      <c r="N16" s="6"/>
      <c r="O16" s="6"/>
      <c r="P16" s="6"/>
      <c r="Q16" s="6"/>
    </row>
    <row r="17" spans="1:17" x14ac:dyDescent="0.35">
      <c r="A17" s="7" t="s">
        <v>205</v>
      </c>
      <c r="B17" s="7" t="s">
        <v>206</v>
      </c>
      <c r="C17">
        <v>80001</v>
      </c>
      <c r="D17" s="2"/>
      <c r="E17" s="4">
        <v>20255437.539999999</v>
      </c>
      <c r="F17" s="5">
        <v>18777520.870000001</v>
      </c>
      <c r="G17" s="6">
        <v>17299604.199999999</v>
      </c>
      <c r="H17" s="6">
        <v>15821687.529999999</v>
      </c>
      <c r="I17" s="6">
        <v>12808770.859999999</v>
      </c>
      <c r="J17" s="6">
        <v>11930854.189999999</v>
      </c>
      <c r="K17" s="6">
        <v>10762687.52</v>
      </c>
      <c r="L17" s="6">
        <v>9884770.8499999996</v>
      </c>
      <c r="M17" s="6">
        <v>9006854.1799999997</v>
      </c>
      <c r="N17" s="6">
        <v>7978437.5099999998</v>
      </c>
      <c r="O17" s="6">
        <v>5338020.84</v>
      </c>
      <c r="P17" s="6">
        <v>4460104.17</v>
      </c>
      <c r="Q17" s="6">
        <v>4876750</v>
      </c>
    </row>
    <row r="18" spans="1:17" x14ac:dyDescent="0.35">
      <c r="A18" s="7" t="s">
        <v>207</v>
      </c>
      <c r="B18" s="7" t="s">
        <v>208</v>
      </c>
      <c r="C18">
        <f>C17+1</f>
        <v>80002</v>
      </c>
      <c r="D18" s="2"/>
      <c r="E18" s="4">
        <v>49630491.990000002</v>
      </c>
      <c r="F18" s="5">
        <v>33364862.489999998</v>
      </c>
      <c r="G18" s="6">
        <v>32716408.57</v>
      </c>
      <c r="H18" s="6">
        <v>31389517.239999998</v>
      </c>
      <c r="I18" s="6">
        <v>30089192.870000001</v>
      </c>
      <c r="J18" s="6">
        <v>30898627.780000001</v>
      </c>
      <c r="K18" s="6">
        <v>18839072.539999999</v>
      </c>
      <c r="L18" s="6">
        <v>16363754.51</v>
      </c>
      <c r="M18" s="6">
        <v>13798709.560000001</v>
      </c>
      <c r="N18" s="6">
        <v>11251251.08</v>
      </c>
      <c r="O18" s="6">
        <v>8424733.6300000008</v>
      </c>
      <c r="P18" s="6">
        <v>1688177.09</v>
      </c>
      <c r="Q18" s="6">
        <v>49103206.07</v>
      </c>
    </row>
    <row r="19" spans="1:17" x14ac:dyDescent="0.35">
      <c r="A19" s="7" t="s">
        <v>209</v>
      </c>
      <c r="B19" s="7" t="s">
        <v>210</v>
      </c>
      <c r="C19">
        <f t="shared" ref="C19:C61" si="2">C18+1</f>
        <v>80003</v>
      </c>
      <c r="D19" s="2"/>
      <c r="E19" s="4">
        <v>5583042.1100000003</v>
      </c>
      <c r="F19" s="5">
        <v>5233042.1100000003</v>
      </c>
      <c r="G19" s="6">
        <v>5233042.1100000003</v>
      </c>
      <c r="H19" s="6">
        <v>4883042.1100000003</v>
      </c>
      <c r="I19" s="6">
        <v>4883042.1100000003</v>
      </c>
      <c r="J19" s="6">
        <v>4883042.1100000003</v>
      </c>
      <c r="K19" s="6">
        <v>700000</v>
      </c>
      <c r="L19" s="6">
        <v>350000</v>
      </c>
      <c r="M19" s="6">
        <v>350000</v>
      </c>
      <c r="N19" s="6">
        <v>350000</v>
      </c>
      <c r="O19" s="6">
        <v>0</v>
      </c>
      <c r="P19" s="6">
        <v>0</v>
      </c>
      <c r="Q19" s="6">
        <v>2558738</v>
      </c>
    </row>
    <row r="20" spans="1:17" x14ac:dyDescent="0.35">
      <c r="A20" s="7" t="s">
        <v>211</v>
      </c>
      <c r="B20" s="7" t="s">
        <v>212</v>
      </c>
      <c r="C20">
        <f t="shared" si="2"/>
        <v>80004</v>
      </c>
      <c r="D20" s="2"/>
      <c r="E20" s="4">
        <v>54295711</v>
      </c>
      <c r="F20" s="5">
        <v>45849939.479999997</v>
      </c>
      <c r="G20" s="6">
        <v>42430014.240000002</v>
      </c>
      <c r="H20" s="6">
        <v>37716155.490000002</v>
      </c>
      <c r="I20" s="6">
        <v>37221628.75</v>
      </c>
      <c r="J20" s="6">
        <v>37175628.75</v>
      </c>
      <c r="K20" s="6">
        <v>34189982.82</v>
      </c>
      <c r="L20" s="6">
        <v>21759124.190000001</v>
      </c>
      <c r="M20" s="6">
        <v>16082317.66</v>
      </c>
      <c r="N20" s="6">
        <v>11953322.65</v>
      </c>
      <c r="O20" s="6">
        <v>8158308.1100000003</v>
      </c>
      <c r="P20" s="6">
        <v>3538692.52</v>
      </c>
      <c r="Q20" s="6">
        <v>198690923.05000001</v>
      </c>
    </row>
    <row r="21" spans="1:17" x14ac:dyDescent="0.35">
      <c r="A21" s="7" t="s">
        <v>213</v>
      </c>
      <c r="B21" s="7" t="s">
        <v>214</v>
      </c>
      <c r="C21">
        <f t="shared" si="2"/>
        <v>80005</v>
      </c>
      <c r="D21" s="2"/>
      <c r="E21" s="4">
        <v>7448734</v>
      </c>
      <c r="F21" s="5">
        <v>7181482</v>
      </c>
      <c r="G21" s="6">
        <v>6452027</v>
      </c>
      <c r="H21" s="6">
        <v>5574787</v>
      </c>
      <c r="I21" s="6">
        <v>5340587</v>
      </c>
      <c r="J21" s="6">
        <v>4722630</v>
      </c>
      <c r="K21" s="6">
        <v>4125135</v>
      </c>
      <c r="L21" s="6">
        <v>3501905</v>
      </c>
      <c r="M21" s="6">
        <v>2511175</v>
      </c>
      <c r="N21" s="6">
        <v>1748900</v>
      </c>
      <c r="O21" s="6">
        <v>1127500</v>
      </c>
      <c r="P21" s="6">
        <v>506700</v>
      </c>
      <c r="Q21" s="6">
        <v>3781591</v>
      </c>
    </row>
    <row r="22" spans="1:17" x14ac:dyDescent="0.35">
      <c r="A22" s="7" t="s">
        <v>215</v>
      </c>
      <c r="B22" s="7" t="s">
        <v>216</v>
      </c>
      <c r="C22">
        <f t="shared" si="2"/>
        <v>80006</v>
      </c>
      <c r="D22" s="2"/>
      <c r="E22" s="4">
        <v>859100</v>
      </c>
      <c r="F22" s="5">
        <v>859100</v>
      </c>
      <c r="G22" s="6">
        <v>859100</v>
      </c>
      <c r="H22" s="6">
        <v>859100</v>
      </c>
      <c r="I22" s="6">
        <v>859100</v>
      </c>
      <c r="J22" s="6">
        <v>859100</v>
      </c>
      <c r="K22" s="6">
        <v>859100</v>
      </c>
      <c r="L22" s="6">
        <v>719100</v>
      </c>
      <c r="M22" s="6">
        <v>419100</v>
      </c>
      <c r="N22" s="6">
        <v>411600</v>
      </c>
      <c r="O22" s="6">
        <v>346670</v>
      </c>
      <c r="P22" s="6">
        <v>0</v>
      </c>
      <c r="Q22" s="6">
        <v>776250.8</v>
      </c>
    </row>
    <row r="23" spans="1:17" x14ac:dyDescent="0.35">
      <c r="A23" s="7" t="s">
        <v>217</v>
      </c>
      <c r="B23" s="7" t="s">
        <v>218</v>
      </c>
      <c r="C23">
        <f t="shared" si="2"/>
        <v>80007</v>
      </c>
      <c r="D23" s="2"/>
      <c r="E23" s="4">
        <v>85197405</v>
      </c>
      <c r="F23" s="5">
        <v>79523435</v>
      </c>
      <c r="G23" s="6">
        <v>73781705</v>
      </c>
      <c r="H23" s="6">
        <v>68807105</v>
      </c>
      <c r="I23" s="6">
        <v>66890125</v>
      </c>
      <c r="J23" s="6">
        <v>61952710</v>
      </c>
      <c r="K23" s="6">
        <v>57137570</v>
      </c>
      <c r="L23" s="6">
        <v>46419760</v>
      </c>
      <c r="M23" s="6">
        <v>22697620</v>
      </c>
      <c r="N23" s="6">
        <v>17243020</v>
      </c>
      <c r="O23" s="6">
        <v>11287970</v>
      </c>
      <c r="P23" s="6">
        <v>5330500</v>
      </c>
      <c r="Q23" s="6">
        <v>43223195</v>
      </c>
    </row>
    <row r="24" spans="1:17" x14ac:dyDescent="0.35">
      <c r="A24" s="7" t="s">
        <v>219</v>
      </c>
      <c r="B24" s="7" t="s">
        <v>220</v>
      </c>
      <c r="C24">
        <f t="shared" si="2"/>
        <v>80008</v>
      </c>
      <c r="D24" s="2"/>
      <c r="E24" s="4">
        <v>8253687.2999999998</v>
      </c>
      <c r="F24" s="5">
        <v>8066687.2999999998</v>
      </c>
      <c r="G24" s="6">
        <v>7762187.2999999998</v>
      </c>
      <c r="H24" s="6">
        <v>6201197.2999999998</v>
      </c>
      <c r="I24" s="6">
        <v>5477497.2999999998</v>
      </c>
      <c r="J24" s="6">
        <v>5434497.2999999998</v>
      </c>
      <c r="K24" s="6">
        <v>5164597.3</v>
      </c>
      <c r="L24" s="6">
        <v>5094700</v>
      </c>
      <c r="M24" s="6">
        <v>3122500</v>
      </c>
      <c r="N24" s="6">
        <v>2772500</v>
      </c>
      <c r="O24" s="6">
        <v>811000</v>
      </c>
      <c r="P24" s="6">
        <v>566000</v>
      </c>
      <c r="Q24" s="6">
        <v>6658743.7999999998</v>
      </c>
    </row>
    <row r="25" spans="1:17" x14ac:dyDescent="0.35">
      <c r="A25" s="7" t="s">
        <v>221</v>
      </c>
      <c r="B25" s="7" t="s">
        <v>222</v>
      </c>
      <c r="C25">
        <f t="shared" si="2"/>
        <v>80009</v>
      </c>
      <c r="D25" s="2"/>
      <c r="E25" s="4">
        <v>32200</v>
      </c>
      <c r="F25" s="5">
        <v>32200</v>
      </c>
      <c r="G25" s="6">
        <v>32200</v>
      </c>
      <c r="H25" s="6">
        <v>32200</v>
      </c>
      <c r="I25" s="6">
        <v>32200</v>
      </c>
      <c r="J25" s="6">
        <v>20200</v>
      </c>
      <c r="K25" s="6">
        <v>20200</v>
      </c>
      <c r="L25" s="6">
        <v>20200</v>
      </c>
      <c r="M25" s="6">
        <v>20200</v>
      </c>
      <c r="N25" s="6">
        <v>12000</v>
      </c>
      <c r="O25" s="6">
        <v>12000</v>
      </c>
      <c r="P25" s="6">
        <v>4800</v>
      </c>
      <c r="Q25" s="6">
        <v>1671480</v>
      </c>
    </row>
    <row r="26" spans="1:17" x14ac:dyDescent="0.35">
      <c r="A26" s="7" t="s">
        <v>223</v>
      </c>
      <c r="B26" s="7" t="s">
        <v>224</v>
      </c>
      <c r="C26">
        <f t="shared" si="2"/>
        <v>80010</v>
      </c>
      <c r="D26" s="2"/>
      <c r="E26" s="4">
        <v>20499682.309999999</v>
      </c>
      <c r="F26" s="5">
        <v>16762539.310000001</v>
      </c>
      <c r="G26" s="6">
        <v>16432539.310000001</v>
      </c>
      <c r="H26" s="6">
        <v>10606509.310000001</v>
      </c>
      <c r="I26" s="6">
        <v>8753384.3100000005</v>
      </c>
      <c r="J26" s="6">
        <v>8641384.3100000005</v>
      </c>
      <c r="K26" s="6">
        <v>8641384.3100000005</v>
      </c>
      <c r="L26" s="6">
        <v>7700134.3099999996</v>
      </c>
      <c r="M26" s="6">
        <v>6893884.3099999996</v>
      </c>
      <c r="N26" s="6">
        <v>2142161.25</v>
      </c>
      <c r="O26" s="6">
        <v>1420161.25</v>
      </c>
      <c r="P26" s="6">
        <v>807500</v>
      </c>
      <c r="Q26" s="6">
        <v>8219879.5599999996</v>
      </c>
    </row>
    <row r="27" spans="1:17" x14ac:dyDescent="0.35">
      <c r="A27" s="7" t="s">
        <v>225</v>
      </c>
      <c r="B27" s="7" t="s">
        <v>226</v>
      </c>
      <c r="C27">
        <f t="shared" si="2"/>
        <v>80011</v>
      </c>
      <c r="D27" s="2"/>
      <c r="E27" s="4">
        <v>266500</v>
      </c>
      <c r="F27" s="5">
        <v>214000</v>
      </c>
      <c r="G27" s="6">
        <v>214000</v>
      </c>
      <c r="H27" s="6">
        <v>83000</v>
      </c>
      <c r="I27" s="6">
        <v>13000</v>
      </c>
      <c r="J27" s="6">
        <v>6000</v>
      </c>
      <c r="K27" s="6">
        <v>6000</v>
      </c>
      <c r="L27" s="6">
        <v>6000</v>
      </c>
      <c r="M27" s="6">
        <v>6000</v>
      </c>
      <c r="N27" s="6">
        <v>6000</v>
      </c>
      <c r="O27" s="6">
        <v>6000</v>
      </c>
      <c r="P27" s="6">
        <v>0</v>
      </c>
      <c r="Q27" s="6">
        <v>214722</v>
      </c>
    </row>
    <row r="28" spans="1:17" x14ac:dyDescent="0.35">
      <c r="A28" s="7" t="s">
        <v>227</v>
      </c>
      <c r="B28" s="7" t="s">
        <v>228</v>
      </c>
      <c r="C28">
        <f t="shared" si="2"/>
        <v>80012</v>
      </c>
      <c r="D28" s="2"/>
      <c r="E28" s="4">
        <v>2631366.9500000002</v>
      </c>
      <c r="F28" s="5">
        <v>2471366.9500000002</v>
      </c>
      <c r="G28" s="6">
        <v>2471366.9500000002</v>
      </c>
      <c r="H28" s="6">
        <v>1551366.95</v>
      </c>
      <c r="I28" s="6">
        <v>1551366.95</v>
      </c>
      <c r="J28" s="6">
        <v>1446366.95</v>
      </c>
      <c r="K28" s="6">
        <v>1247569.45</v>
      </c>
      <c r="L28" s="6">
        <v>1170569.45</v>
      </c>
      <c r="M28" s="6">
        <v>1013022.45</v>
      </c>
      <c r="N28" s="6">
        <v>0</v>
      </c>
      <c r="O28" s="6">
        <v>0</v>
      </c>
      <c r="P28" s="6">
        <v>0</v>
      </c>
      <c r="Q28" s="6">
        <v>1919900</v>
      </c>
    </row>
    <row r="29" spans="1:17" x14ac:dyDescent="0.35">
      <c r="A29" s="7" t="s">
        <v>229</v>
      </c>
      <c r="B29" s="7" t="s">
        <v>230</v>
      </c>
      <c r="C29">
        <f t="shared" si="2"/>
        <v>80013</v>
      </c>
      <c r="D29" s="2"/>
      <c r="E29" s="4">
        <v>5845860</v>
      </c>
      <c r="F29" s="5">
        <v>4062460</v>
      </c>
      <c r="G29" s="6">
        <v>4041560</v>
      </c>
      <c r="H29" s="6">
        <v>3988560</v>
      </c>
      <c r="I29" s="6">
        <v>3133560</v>
      </c>
      <c r="J29" s="6">
        <v>3090900</v>
      </c>
      <c r="K29" s="6">
        <v>2514100</v>
      </c>
      <c r="L29" s="6">
        <v>2284700</v>
      </c>
      <c r="M29" s="6">
        <v>901700</v>
      </c>
      <c r="N29" s="6">
        <v>855100</v>
      </c>
      <c r="O29" s="6">
        <v>473300</v>
      </c>
      <c r="P29" s="6">
        <v>48000</v>
      </c>
      <c r="Q29" s="6">
        <v>752500</v>
      </c>
    </row>
    <row r="30" spans="1:17" x14ac:dyDescent="0.35">
      <c r="A30" s="7" t="s">
        <v>231</v>
      </c>
      <c r="B30" s="7" t="s">
        <v>232</v>
      </c>
      <c r="C30">
        <f t="shared" si="2"/>
        <v>80014</v>
      </c>
      <c r="D30" s="2"/>
      <c r="E30" s="4">
        <v>19084556.079999998</v>
      </c>
      <c r="F30" s="5">
        <v>19084556.079999998</v>
      </c>
      <c r="G30" s="6">
        <v>15376423.58</v>
      </c>
      <c r="H30" s="6">
        <v>15376423.58</v>
      </c>
      <c r="I30" s="6">
        <v>15338070.58</v>
      </c>
      <c r="J30" s="6">
        <v>14570370.58</v>
      </c>
      <c r="K30" s="6">
        <v>14570370.58</v>
      </c>
      <c r="L30" s="6">
        <v>14570370.58</v>
      </c>
      <c r="M30" s="6">
        <v>1100733.76</v>
      </c>
      <c r="N30" s="6">
        <v>1074733.76</v>
      </c>
      <c r="O30" s="6">
        <v>10000</v>
      </c>
      <c r="P30" s="6">
        <v>10000</v>
      </c>
      <c r="Q30" s="6">
        <v>40071153.399999999</v>
      </c>
    </row>
    <row r="31" spans="1:17" x14ac:dyDescent="0.35">
      <c r="A31" s="7" t="s">
        <v>233</v>
      </c>
      <c r="B31" s="7" t="s">
        <v>234</v>
      </c>
      <c r="C31">
        <f t="shared" si="2"/>
        <v>80015</v>
      </c>
      <c r="D31" s="2"/>
      <c r="E31" s="4">
        <v>2294352.04</v>
      </c>
      <c r="F31" s="5">
        <v>2070800</v>
      </c>
      <c r="G31" s="6">
        <v>1832900</v>
      </c>
      <c r="H31" s="6">
        <v>1755250</v>
      </c>
      <c r="I31" s="6">
        <v>749250</v>
      </c>
      <c r="J31" s="6">
        <v>572050</v>
      </c>
      <c r="K31" s="6">
        <v>511950</v>
      </c>
      <c r="L31" s="6">
        <v>396050</v>
      </c>
      <c r="M31" s="6">
        <v>382800</v>
      </c>
      <c r="N31" s="6">
        <v>111200</v>
      </c>
      <c r="O31" s="6">
        <v>98600</v>
      </c>
      <c r="P31" s="6">
        <v>28000</v>
      </c>
      <c r="Q31" s="6">
        <v>67081742.689999998</v>
      </c>
    </row>
    <row r="32" spans="1:17" x14ac:dyDescent="0.35">
      <c r="A32" s="7" t="s">
        <v>235</v>
      </c>
      <c r="B32" s="7" t="s">
        <v>236</v>
      </c>
      <c r="C32">
        <f t="shared" si="2"/>
        <v>80016</v>
      </c>
      <c r="D32" s="2"/>
      <c r="E32" s="4">
        <v>79088363.390000001</v>
      </c>
      <c r="F32" s="5">
        <v>66333310.130000003</v>
      </c>
      <c r="G32" s="6">
        <v>57628647.170000002</v>
      </c>
      <c r="H32" s="6">
        <v>48285492.960000001</v>
      </c>
      <c r="I32" s="6">
        <v>40984610.520000003</v>
      </c>
      <c r="J32" s="6">
        <v>28893605.16</v>
      </c>
      <c r="K32" s="6">
        <v>22141755.530000001</v>
      </c>
      <c r="L32" s="6">
        <v>17401530.690000001</v>
      </c>
      <c r="M32" s="6">
        <v>12719814.119999999</v>
      </c>
      <c r="N32" s="6">
        <v>8316825.6699999999</v>
      </c>
      <c r="O32" s="6">
        <v>4512152.18</v>
      </c>
      <c r="P32" s="6">
        <v>1511602.96</v>
      </c>
      <c r="Q32" s="6">
        <v>28568879.850000001</v>
      </c>
    </row>
    <row r="33" spans="1:17" x14ac:dyDescent="0.35">
      <c r="A33" s="7" t="s">
        <v>237</v>
      </c>
      <c r="B33" s="7" t="s">
        <v>238</v>
      </c>
      <c r="C33">
        <f t="shared" si="2"/>
        <v>80017</v>
      </c>
      <c r="D33" s="2"/>
      <c r="E33" s="4">
        <v>2554129</v>
      </c>
      <c r="F33" s="5">
        <v>2352879</v>
      </c>
      <c r="G33" s="6">
        <v>2152459</v>
      </c>
      <c r="H33" s="6">
        <v>1839879</v>
      </c>
      <c r="I33" s="6">
        <v>1766839</v>
      </c>
      <c r="J33" s="6">
        <v>1573359</v>
      </c>
      <c r="K33" s="6">
        <v>1373349</v>
      </c>
      <c r="L33" s="6">
        <v>1171449</v>
      </c>
      <c r="M33" s="6">
        <v>835909</v>
      </c>
      <c r="N33" s="6">
        <v>623099</v>
      </c>
      <c r="O33" s="6">
        <v>415199</v>
      </c>
      <c r="P33" s="6">
        <v>211649</v>
      </c>
      <c r="Q33" s="6">
        <v>1162853.77</v>
      </c>
    </row>
    <row r="34" spans="1:17" x14ac:dyDescent="0.35">
      <c r="A34" s="7" t="s">
        <v>239</v>
      </c>
      <c r="B34" s="7" t="s">
        <v>240</v>
      </c>
      <c r="C34">
        <f t="shared" si="2"/>
        <v>80018</v>
      </c>
      <c r="D34" s="2"/>
      <c r="E34" s="4">
        <v>1439200</v>
      </c>
      <c r="F34" s="5">
        <v>1394700</v>
      </c>
      <c r="G34" s="6">
        <v>1247600</v>
      </c>
      <c r="H34" s="6">
        <v>1136600</v>
      </c>
      <c r="I34" s="6">
        <v>1006000</v>
      </c>
      <c r="J34" s="6">
        <v>897200</v>
      </c>
      <c r="K34" s="6">
        <v>721400</v>
      </c>
      <c r="L34" s="6">
        <v>629150</v>
      </c>
      <c r="M34" s="6">
        <v>523550</v>
      </c>
      <c r="N34" s="6">
        <v>365700</v>
      </c>
      <c r="O34" s="6">
        <v>268300</v>
      </c>
      <c r="P34" s="6">
        <v>127150</v>
      </c>
      <c r="Q34" s="6">
        <v>1064860</v>
      </c>
    </row>
    <row r="35" spans="1:17" x14ac:dyDescent="0.35">
      <c r="A35" s="7" t="s">
        <v>241</v>
      </c>
      <c r="B35" s="7" t="s">
        <v>242</v>
      </c>
      <c r="C35">
        <f t="shared" si="2"/>
        <v>80019</v>
      </c>
      <c r="D35" s="2"/>
      <c r="E35" s="4">
        <v>1815637.72</v>
      </c>
      <c r="F35" s="5">
        <v>1663744.67</v>
      </c>
      <c r="G35" s="6">
        <v>1628744.67</v>
      </c>
      <c r="H35" s="6">
        <v>1621744.67</v>
      </c>
      <c r="I35" s="6">
        <v>682490.57</v>
      </c>
      <c r="J35" s="6">
        <v>671490.57</v>
      </c>
      <c r="K35" s="6">
        <v>586490.56999999995</v>
      </c>
      <c r="L35" s="6">
        <v>277071.57</v>
      </c>
      <c r="M35" s="6">
        <v>275571.57</v>
      </c>
      <c r="N35" s="6">
        <v>235571.57</v>
      </c>
      <c r="O35" s="6">
        <v>209471.57</v>
      </c>
      <c r="P35" s="6">
        <v>151271.57</v>
      </c>
      <c r="Q35" s="6">
        <v>609141.03</v>
      </c>
    </row>
    <row r="36" spans="1:17" x14ac:dyDescent="0.35">
      <c r="A36" s="7" t="s">
        <v>243</v>
      </c>
      <c r="B36" s="7" t="s">
        <v>244</v>
      </c>
      <c r="C36">
        <f t="shared" si="2"/>
        <v>80020</v>
      </c>
      <c r="D36" s="2"/>
      <c r="E36" s="4">
        <v>208800</v>
      </c>
      <c r="F36" s="5">
        <v>109300</v>
      </c>
      <c r="G36" s="6">
        <v>109300</v>
      </c>
      <c r="H36" s="6">
        <v>109300</v>
      </c>
      <c r="I36" s="6">
        <v>94300</v>
      </c>
      <c r="J36" s="6">
        <v>94300</v>
      </c>
      <c r="K36" s="6">
        <v>77600</v>
      </c>
      <c r="L36" s="6">
        <v>45600</v>
      </c>
      <c r="M36" s="6">
        <v>45600</v>
      </c>
      <c r="N36" s="6">
        <v>45600</v>
      </c>
      <c r="O36" s="6">
        <v>45600</v>
      </c>
      <c r="P36" s="6">
        <v>31600</v>
      </c>
      <c r="Q36" s="6">
        <v>3627834.45</v>
      </c>
    </row>
    <row r="37" spans="1:17" x14ac:dyDescent="0.35">
      <c r="A37" s="7" t="s">
        <v>245</v>
      </c>
      <c r="B37" s="7" t="s">
        <v>246</v>
      </c>
      <c r="C37">
        <f t="shared" si="2"/>
        <v>80021</v>
      </c>
      <c r="D37" s="2"/>
      <c r="E37" s="4">
        <v>3838925</v>
      </c>
      <c r="F37" s="5">
        <v>3717925</v>
      </c>
      <c r="G37" s="6">
        <v>3682925</v>
      </c>
      <c r="H37" s="6">
        <v>3364225</v>
      </c>
      <c r="I37" s="6">
        <v>2854225</v>
      </c>
      <c r="J37" s="6">
        <v>2769225</v>
      </c>
      <c r="K37" s="6">
        <v>2769225</v>
      </c>
      <c r="L37" s="6">
        <v>2769225</v>
      </c>
      <c r="M37" s="6">
        <v>2519225</v>
      </c>
      <c r="N37" s="6">
        <v>1578600</v>
      </c>
      <c r="O37" s="6">
        <v>981000</v>
      </c>
      <c r="P37" s="6">
        <v>37625</v>
      </c>
      <c r="Q37" s="6">
        <v>4354000</v>
      </c>
    </row>
    <row r="38" spans="1:17" x14ac:dyDescent="0.35">
      <c r="A38" s="7" t="s">
        <v>247</v>
      </c>
      <c r="B38" s="7" t="s">
        <v>248</v>
      </c>
      <c r="C38">
        <f t="shared" si="2"/>
        <v>80022</v>
      </c>
      <c r="D38" s="2"/>
      <c r="E38" s="4">
        <v>4078526.32</v>
      </c>
      <c r="F38" s="5">
        <v>2421522.87</v>
      </c>
      <c r="G38" s="6">
        <v>1642822.87</v>
      </c>
      <c r="H38" s="6">
        <v>1525972.87</v>
      </c>
      <c r="I38" s="6">
        <v>1525972.87</v>
      </c>
      <c r="J38" s="6">
        <v>1165972.8700000001</v>
      </c>
      <c r="K38" s="6">
        <v>1165972.8700000001</v>
      </c>
      <c r="L38" s="6">
        <v>886100</v>
      </c>
      <c r="M38" s="6">
        <v>510000</v>
      </c>
      <c r="N38" s="6">
        <v>510000</v>
      </c>
      <c r="O38" s="6">
        <v>500000</v>
      </c>
      <c r="P38" s="6">
        <v>0</v>
      </c>
      <c r="Q38" s="6">
        <v>0</v>
      </c>
    </row>
    <row r="39" spans="1:17" x14ac:dyDescent="0.35">
      <c r="A39" s="7" t="s">
        <v>249</v>
      </c>
      <c r="B39" s="7" t="s">
        <v>250</v>
      </c>
      <c r="C39">
        <f t="shared" si="2"/>
        <v>80023</v>
      </c>
      <c r="D39" s="2"/>
      <c r="E39" s="4">
        <v>6000</v>
      </c>
      <c r="F39" s="5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749145</v>
      </c>
    </row>
    <row r="40" spans="1:17" x14ac:dyDescent="0.35">
      <c r="A40" s="7" t="s">
        <v>251</v>
      </c>
      <c r="B40" s="7" t="s">
        <v>252</v>
      </c>
      <c r="C40">
        <f t="shared" si="2"/>
        <v>80024</v>
      </c>
      <c r="D40" s="2"/>
      <c r="E40" s="4">
        <v>15298662</v>
      </c>
      <c r="F40" s="5">
        <v>14042492</v>
      </c>
      <c r="G40" s="6">
        <v>12354502</v>
      </c>
      <c r="H40" s="6">
        <v>11153552</v>
      </c>
      <c r="I40" s="6">
        <v>10655522</v>
      </c>
      <c r="J40" s="6">
        <v>9457120</v>
      </c>
      <c r="K40" s="6">
        <v>8203260</v>
      </c>
      <c r="L40" s="6">
        <v>6452192</v>
      </c>
      <c r="M40" s="6">
        <v>4660710</v>
      </c>
      <c r="N40" s="6">
        <v>3393900</v>
      </c>
      <c r="O40" s="6">
        <v>2304120</v>
      </c>
      <c r="P40" s="6">
        <v>1212810</v>
      </c>
      <c r="Q40" s="6">
        <v>10665295</v>
      </c>
    </row>
    <row r="41" spans="1:17" x14ac:dyDescent="0.35">
      <c r="A41" s="7" t="s">
        <v>253</v>
      </c>
      <c r="B41" s="7" t="s">
        <v>254</v>
      </c>
      <c r="C41">
        <f t="shared" si="2"/>
        <v>80025</v>
      </c>
      <c r="D41" s="2"/>
      <c r="E41" s="4">
        <v>4620</v>
      </c>
      <c r="F41" s="5">
        <v>4620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128820</v>
      </c>
    </row>
    <row r="42" spans="1:17" x14ac:dyDescent="0.35">
      <c r="A42" s="7" t="s">
        <v>255</v>
      </c>
      <c r="B42" s="7" t="s">
        <v>256</v>
      </c>
      <c r="C42">
        <f t="shared" si="2"/>
        <v>80026</v>
      </c>
      <c r="D42" s="2"/>
      <c r="E42" s="4">
        <v>7515354</v>
      </c>
      <c r="F42" s="5">
        <v>5903168</v>
      </c>
      <c r="G42" s="6">
        <v>4772320</v>
      </c>
      <c r="H42" s="6">
        <v>4326000</v>
      </c>
      <c r="I42" s="6">
        <v>3909060</v>
      </c>
      <c r="J42" s="6">
        <v>3390880</v>
      </c>
      <c r="K42" s="6">
        <v>2962260</v>
      </c>
      <c r="L42" s="6">
        <v>2136200</v>
      </c>
      <c r="M42" s="6">
        <v>1688030</v>
      </c>
      <c r="N42" s="6">
        <v>1188490</v>
      </c>
      <c r="O42" s="6">
        <v>805530</v>
      </c>
      <c r="P42" s="6">
        <v>398060</v>
      </c>
      <c r="Q42" s="6">
        <v>991939</v>
      </c>
    </row>
    <row r="43" spans="1:17" x14ac:dyDescent="0.35">
      <c r="A43" s="7" t="s">
        <v>257</v>
      </c>
      <c r="B43" s="7" t="s">
        <v>258</v>
      </c>
      <c r="C43">
        <f t="shared" si="2"/>
        <v>80027</v>
      </c>
      <c r="D43" s="2"/>
      <c r="E43" s="4">
        <v>8582.31</v>
      </c>
      <c r="F43" s="5">
        <v>8582.31</v>
      </c>
      <c r="G43" s="6">
        <v>8582.31</v>
      </c>
      <c r="H43" s="6">
        <v>8582.31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262600</v>
      </c>
    </row>
    <row r="44" spans="1:17" x14ac:dyDescent="0.35">
      <c r="A44" s="7" t="s">
        <v>259</v>
      </c>
      <c r="B44" s="7" t="s">
        <v>260</v>
      </c>
      <c r="C44">
        <f t="shared" si="2"/>
        <v>80028</v>
      </c>
      <c r="D44" s="2"/>
      <c r="E44" s="4">
        <v>2400000</v>
      </c>
      <c r="F44" s="5">
        <v>1600000</v>
      </c>
      <c r="G44" s="6">
        <v>1600000</v>
      </c>
      <c r="H44" s="6">
        <v>1600000</v>
      </c>
      <c r="I44" s="6">
        <v>1600000</v>
      </c>
      <c r="J44" s="6">
        <v>800000</v>
      </c>
      <c r="K44" s="6">
        <v>800000</v>
      </c>
      <c r="L44" s="6">
        <v>800000</v>
      </c>
      <c r="M44" s="6">
        <v>800000</v>
      </c>
      <c r="N44" s="6">
        <v>800000</v>
      </c>
      <c r="O44" s="6">
        <v>0</v>
      </c>
      <c r="P44" s="6">
        <v>0</v>
      </c>
      <c r="Q44" s="6">
        <v>3206920</v>
      </c>
    </row>
    <row r="45" spans="1:17" x14ac:dyDescent="0.35">
      <c r="A45" s="7" t="s">
        <v>261</v>
      </c>
      <c r="B45" s="7" t="s">
        <v>262</v>
      </c>
      <c r="C45">
        <f t="shared" si="2"/>
        <v>80029</v>
      </c>
      <c r="D45" s="2"/>
      <c r="E45" s="4">
        <v>0</v>
      </c>
      <c r="F45" s="5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4702900</v>
      </c>
    </row>
    <row r="46" spans="1:17" x14ac:dyDescent="0.35">
      <c r="A46" s="7" t="s">
        <v>263</v>
      </c>
      <c r="B46" s="7" t="s">
        <v>264</v>
      </c>
      <c r="C46">
        <f t="shared" si="2"/>
        <v>80030</v>
      </c>
      <c r="D46" s="2"/>
      <c r="E46" s="4">
        <v>67279824.430000007</v>
      </c>
      <c r="F46" s="5">
        <v>62891879.799999997</v>
      </c>
      <c r="G46" s="6">
        <v>58010776.920000002</v>
      </c>
      <c r="H46" s="6">
        <v>53137927.939999998</v>
      </c>
      <c r="I46" s="6">
        <v>48193811.399999999</v>
      </c>
      <c r="J46" s="6">
        <v>43370142.350000001</v>
      </c>
      <c r="K46" s="6">
        <v>38626402.880000003</v>
      </c>
      <c r="L46" s="6">
        <v>32354238.260000002</v>
      </c>
      <c r="M46" s="6">
        <v>26985840.210000001</v>
      </c>
      <c r="N46" s="6">
        <v>21460197.07</v>
      </c>
      <c r="O46" s="6">
        <v>14926456</v>
      </c>
      <c r="P46" s="6">
        <v>8406347</v>
      </c>
      <c r="Q46" s="6">
        <v>74373199.769999996</v>
      </c>
    </row>
    <row r="47" spans="1:17" x14ac:dyDescent="0.35">
      <c r="A47" s="7" t="s">
        <v>265</v>
      </c>
      <c r="B47" s="7" t="s">
        <v>266</v>
      </c>
      <c r="C47">
        <f t="shared" si="2"/>
        <v>80031</v>
      </c>
      <c r="D47" s="2"/>
      <c r="E47" s="4">
        <v>0</v>
      </c>
      <c r="F47" s="5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9746.2000000000007</v>
      </c>
    </row>
    <row r="48" spans="1:17" x14ac:dyDescent="0.35">
      <c r="A48" s="7" t="s">
        <v>269</v>
      </c>
      <c r="B48" s="7" t="s">
        <v>809</v>
      </c>
      <c r="C48">
        <f t="shared" si="2"/>
        <v>80032</v>
      </c>
      <c r="D48" s="2"/>
      <c r="E48" s="4">
        <v>1021525310.6800001</v>
      </c>
      <c r="F48" s="4">
        <v>941293185.77999997</v>
      </c>
      <c r="G48" s="4">
        <v>857226359.1099999</v>
      </c>
      <c r="H48" s="4">
        <v>779740691.81999993</v>
      </c>
      <c r="I48" s="4">
        <v>697557732.80999994</v>
      </c>
      <c r="J48" s="4">
        <v>606799747.14999998</v>
      </c>
      <c r="K48" s="4">
        <v>514906335.80000001</v>
      </c>
      <c r="L48" s="4">
        <v>423181367.09000003</v>
      </c>
      <c r="M48" s="4">
        <v>331759105.08000004</v>
      </c>
      <c r="N48" s="4">
        <v>246892576.28000003</v>
      </c>
      <c r="O48" s="4">
        <v>169770903.5</v>
      </c>
      <c r="P48" s="4">
        <v>89543844.200000003</v>
      </c>
      <c r="Q48" s="4">
        <v>927494745.72000003</v>
      </c>
    </row>
    <row r="49" spans="1:17" x14ac:dyDescent="0.35">
      <c r="A49" s="7" t="s">
        <v>299</v>
      </c>
      <c r="B49" s="7" t="s">
        <v>300</v>
      </c>
      <c r="C49">
        <f t="shared" si="2"/>
        <v>80033</v>
      </c>
      <c r="D49" s="2"/>
      <c r="E49" s="4">
        <v>1286750</v>
      </c>
      <c r="F49" s="5">
        <v>1038950</v>
      </c>
      <c r="G49" s="6">
        <v>1011250</v>
      </c>
      <c r="H49" s="6">
        <v>567950</v>
      </c>
      <c r="I49" s="6">
        <v>289450</v>
      </c>
      <c r="J49" s="6">
        <v>211450</v>
      </c>
      <c r="K49" s="6">
        <v>156450</v>
      </c>
      <c r="L49" s="6">
        <v>135650</v>
      </c>
      <c r="M49" s="6">
        <v>132850</v>
      </c>
      <c r="N49" s="6">
        <v>121450</v>
      </c>
      <c r="O49" s="6">
        <v>49450</v>
      </c>
      <c r="P49" s="6">
        <v>26000</v>
      </c>
      <c r="Q49" s="6">
        <v>1269842.27</v>
      </c>
    </row>
    <row r="50" spans="1:17" x14ac:dyDescent="0.35">
      <c r="A50" s="7" t="s">
        <v>301</v>
      </c>
      <c r="B50" s="7" t="s">
        <v>302</v>
      </c>
      <c r="C50">
        <f t="shared" si="2"/>
        <v>80034</v>
      </c>
      <c r="D50" s="2"/>
      <c r="E50" s="4">
        <v>2691588.91</v>
      </c>
      <c r="F50" s="5">
        <v>2591588.91</v>
      </c>
      <c r="G50" s="6">
        <v>2323588.91</v>
      </c>
      <c r="H50" s="6">
        <v>3162088.91</v>
      </c>
      <c r="I50" s="6">
        <v>1520605.66</v>
      </c>
      <c r="J50" s="6">
        <v>1284605.6599999999</v>
      </c>
      <c r="K50" s="6">
        <v>1260605.6599999999</v>
      </c>
      <c r="L50" s="6">
        <v>906300</v>
      </c>
      <c r="M50" s="6">
        <v>793300</v>
      </c>
      <c r="N50" s="6">
        <v>763300</v>
      </c>
      <c r="O50" s="6">
        <v>409400</v>
      </c>
      <c r="P50" s="6">
        <v>216000</v>
      </c>
      <c r="Q50" s="6">
        <v>3753390</v>
      </c>
    </row>
    <row r="51" spans="1:17" x14ac:dyDescent="0.35">
      <c r="A51" s="7" t="s">
        <v>303</v>
      </c>
      <c r="B51" s="7" t="s">
        <v>304</v>
      </c>
      <c r="C51">
        <f t="shared" si="2"/>
        <v>80035</v>
      </c>
      <c r="D51" s="2"/>
      <c r="E51" s="4">
        <v>9656556.4800000004</v>
      </c>
      <c r="F51" s="5">
        <v>8871556.4800000004</v>
      </c>
      <c r="G51" s="6">
        <v>6904752.7699999996</v>
      </c>
      <c r="H51" s="6">
        <v>6517080.7699999996</v>
      </c>
      <c r="I51" s="6">
        <v>3422877.63</v>
      </c>
      <c r="J51" s="6">
        <v>3083778.08</v>
      </c>
      <c r="K51" s="6">
        <v>1694543.74</v>
      </c>
      <c r="L51" s="6">
        <v>1694543.74</v>
      </c>
      <c r="M51" s="6">
        <v>1587436.74</v>
      </c>
      <c r="N51" s="6">
        <v>1336264.9099999999</v>
      </c>
      <c r="O51" s="6">
        <v>1081918.05</v>
      </c>
      <c r="P51" s="6">
        <v>765785.93</v>
      </c>
      <c r="Q51" s="6">
        <v>3846904.18</v>
      </c>
    </row>
    <row r="52" spans="1:17" x14ac:dyDescent="0.35">
      <c r="A52" s="7" t="s">
        <v>305</v>
      </c>
      <c r="B52" s="7" t="s">
        <v>306</v>
      </c>
      <c r="C52">
        <f t="shared" si="2"/>
        <v>80036</v>
      </c>
      <c r="D52" s="2"/>
      <c r="E52" s="4">
        <v>1675543.54</v>
      </c>
      <c r="F52" s="5">
        <v>1675543.54</v>
      </c>
      <c r="G52" s="6">
        <v>1265373.54</v>
      </c>
      <c r="H52" s="6">
        <v>1198373.54</v>
      </c>
      <c r="I52" s="6">
        <v>880050</v>
      </c>
      <c r="J52" s="6">
        <v>611655</v>
      </c>
      <c r="K52" s="6">
        <v>431890</v>
      </c>
      <c r="L52" s="6">
        <v>354890</v>
      </c>
      <c r="M52" s="6">
        <v>243200</v>
      </c>
      <c r="N52" s="6">
        <v>236000</v>
      </c>
      <c r="O52" s="6">
        <v>82500</v>
      </c>
      <c r="P52" s="6">
        <v>45000</v>
      </c>
      <c r="Q52" s="6">
        <v>887300</v>
      </c>
    </row>
    <row r="53" spans="1:17" x14ac:dyDescent="0.35">
      <c r="A53" s="7" t="s">
        <v>307</v>
      </c>
      <c r="B53" s="7" t="s">
        <v>308</v>
      </c>
      <c r="C53">
        <f t="shared" si="2"/>
        <v>80037</v>
      </c>
      <c r="D53" s="2"/>
      <c r="E53" s="4">
        <v>11304972.25</v>
      </c>
      <c r="F53" s="5">
        <v>10311814.84</v>
      </c>
      <c r="G53" s="6">
        <v>9375324.0999999996</v>
      </c>
      <c r="H53" s="6">
        <v>8438833.3599999994</v>
      </c>
      <c r="I53" s="6">
        <v>7502342.6200000001</v>
      </c>
      <c r="J53" s="6">
        <v>6528351.8799999999</v>
      </c>
      <c r="K53" s="6">
        <v>5621027.7999999998</v>
      </c>
      <c r="L53" s="6">
        <v>4734537.05</v>
      </c>
      <c r="M53" s="6">
        <v>3787629.64</v>
      </c>
      <c r="N53" s="6">
        <v>2840722.23</v>
      </c>
      <c r="O53" s="6">
        <v>1893814.82</v>
      </c>
      <c r="P53" s="6">
        <v>946907.41</v>
      </c>
      <c r="Q53" s="6">
        <v>9936814.8499999996</v>
      </c>
    </row>
    <row r="54" spans="1:17" x14ac:dyDescent="0.35">
      <c r="A54" s="7" t="s">
        <v>309</v>
      </c>
      <c r="B54" s="7" t="s">
        <v>310</v>
      </c>
      <c r="C54">
        <f t="shared" si="2"/>
        <v>80038</v>
      </c>
      <c r="D54" s="3"/>
      <c r="E54" s="4">
        <v>0</v>
      </c>
      <c r="F54" s="5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</row>
    <row r="55" spans="1:17" x14ac:dyDescent="0.35">
      <c r="A55" s="7" t="s">
        <v>315</v>
      </c>
      <c r="B55" s="7" t="s">
        <v>316</v>
      </c>
      <c r="C55">
        <f t="shared" si="2"/>
        <v>80039</v>
      </c>
      <c r="D55" s="2"/>
      <c r="E55" s="4">
        <v>20922722.879999999</v>
      </c>
      <c r="F55" s="5">
        <v>21246678.82</v>
      </c>
      <c r="G55" s="6">
        <v>21246678.82</v>
      </c>
      <c r="H55" s="6">
        <v>21246678.82</v>
      </c>
      <c r="I55" s="6">
        <v>2741300</v>
      </c>
      <c r="J55" s="6">
        <v>2741300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40014198.520000003</v>
      </c>
    </row>
    <row r="56" spans="1:17" x14ac:dyDescent="0.35">
      <c r="A56" s="7" t="s">
        <v>331</v>
      </c>
      <c r="B56" s="7" t="s">
        <v>332</v>
      </c>
      <c r="C56">
        <f t="shared" si="2"/>
        <v>80040</v>
      </c>
      <c r="D56" s="3"/>
      <c r="E56" s="4">
        <v>1966350</v>
      </c>
      <c r="F56" s="5">
        <v>1053350</v>
      </c>
      <c r="G56" s="6">
        <v>1053350</v>
      </c>
      <c r="H56" s="6">
        <v>1053350</v>
      </c>
      <c r="I56" s="6">
        <v>1012350</v>
      </c>
      <c r="J56" s="6">
        <v>1005250</v>
      </c>
      <c r="K56" s="6">
        <v>1005250</v>
      </c>
      <c r="L56" s="6">
        <v>1005250</v>
      </c>
      <c r="M56" s="6">
        <v>1005250</v>
      </c>
      <c r="N56" s="6">
        <v>891250</v>
      </c>
      <c r="O56" s="6">
        <v>699800</v>
      </c>
      <c r="P56" s="6">
        <v>693500</v>
      </c>
      <c r="Q56" s="6">
        <v>42000</v>
      </c>
    </row>
    <row r="57" spans="1:17" x14ac:dyDescent="0.35">
      <c r="A57" s="7" t="s">
        <v>333</v>
      </c>
      <c r="B57" s="7" t="s">
        <v>334</v>
      </c>
      <c r="C57">
        <f t="shared" si="2"/>
        <v>80041</v>
      </c>
      <c r="D57" s="3"/>
      <c r="E57" s="4">
        <v>8941566.3000000007</v>
      </c>
      <c r="F57" s="5">
        <v>8213566.2999999998</v>
      </c>
      <c r="G57" s="6">
        <v>8213566.2999999998</v>
      </c>
      <c r="H57" s="6">
        <v>6371125</v>
      </c>
      <c r="I57" s="6">
        <v>6100000</v>
      </c>
      <c r="J57" s="6">
        <v>5408000</v>
      </c>
      <c r="K57" s="6">
        <v>4722000</v>
      </c>
      <c r="L57" s="6">
        <v>3325000</v>
      </c>
      <c r="M57" s="6">
        <v>3325000</v>
      </c>
      <c r="N57" s="6">
        <v>2145000</v>
      </c>
      <c r="O57" s="6">
        <v>1420000</v>
      </c>
      <c r="P57" s="6">
        <v>725000</v>
      </c>
      <c r="Q57" s="6">
        <v>8141352.0800000001</v>
      </c>
    </row>
    <row r="58" spans="1:17" x14ac:dyDescent="0.35">
      <c r="A58" s="7" t="s">
        <v>337</v>
      </c>
      <c r="B58" s="7" t="s">
        <v>338</v>
      </c>
      <c r="C58">
        <f t="shared" si="2"/>
        <v>80042</v>
      </c>
      <c r="D58" s="3"/>
      <c r="E58" s="4">
        <v>17586248.27</v>
      </c>
      <c r="F58" s="5">
        <v>16521360.390000001</v>
      </c>
      <c r="G58" s="6">
        <v>15456472.51</v>
      </c>
      <c r="H58" s="6">
        <v>14391584.630000001</v>
      </c>
      <c r="I58" s="6">
        <v>13326696.75</v>
      </c>
      <c r="J58" s="6">
        <v>12261808.869999999</v>
      </c>
      <c r="K58" s="6">
        <v>11196920.99</v>
      </c>
      <c r="L58" s="6">
        <v>2129775.7599999998</v>
      </c>
      <c r="M58" s="6">
        <v>1064887.8799999999</v>
      </c>
      <c r="N58" s="6">
        <v>0</v>
      </c>
      <c r="O58" s="6">
        <v>0</v>
      </c>
      <c r="P58" s="6">
        <v>0</v>
      </c>
      <c r="Q58" s="6">
        <v>0</v>
      </c>
    </row>
    <row r="59" spans="1:17" x14ac:dyDescent="0.35">
      <c r="A59" s="7" t="s">
        <v>339</v>
      </c>
      <c r="B59" s="7" t="s">
        <v>340</v>
      </c>
      <c r="C59">
        <f t="shared" si="2"/>
        <v>80043</v>
      </c>
      <c r="D59" s="3"/>
      <c r="E59" s="4">
        <v>15100420.65</v>
      </c>
      <c r="F59" s="5">
        <v>15070003.380000001</v>
      </c>
      <c r="G59" s="6">
        <v>13735580.49</v>
      </c>
      <c r="H59" s="6">
        <v>13089267.710000001</v>
      </c>
      <c r="I59" s="6">
        <v>12455797.369999999</v>
      </c>
      <c r="J59" s="6">
        <v>10842288.58</v>
      </c>
      <c r="K59" s="6">
        <v>10141404.51</v>
      </c>
      <c r="L59" s="6">
        <v>1895549.1</v>
      </c>
      <c r="M59" s="6">
        <v>947774.55</v>
      </c>
      <c r="N59" s="6">
        <v>0</v>
      </c>
      <c r="O59" s="6">
        <v>0</v>
      </c>
      <c r="P59" s="6">
        <v>0</v>
      </c>
      <c r="Q59" s="6">
        <v>0</v>
      </c>
    </row>
    <row r="60" spans="1:17" x14ac:dyDescent="0.35">
      <c r="A60" s="7" t="s">
        <v>329</v>
      </c>
      <c r="B60" s="7" t="s">
        <v>800</v>
      </c>
      <c r="C60">
        <f t="shared" si="2"/>
        <v>80044</v>
      </c>
      <c r="D60" s="3"/>
      <c r="E60" s="4">
        <v>4569159.3499999996</v>
      </c>
      <c r="F60" s="5">
        <v>4330059.3499999996</v>
      </c>
      <c r="G60" s="6">
        <v>3891759.35</v>
      </c>
      <c r="H60" s="6">
        <v>3430159.35</v>
      </c>
      <c r="I60" s="6">
        <v>2218990.1800000002</v>
      </c>
      <c r="J60" s="6">
        <v>2006190.18</v>
      </c>
      <c r="K60" s="6">
        <v>1575240.18</v>
      </c>
      <c r="L60" s="6">
        <v>1157025</v>
      </c>
      <c r="M60" s="6">
        <v>1009475</v>
      </c>
      <c r="N60" s="6">
        <v>844375</v>
      </c>
      <c r="O60" s="6">
        <v>685875</v>
      </c>
      <c r="P60" s="6">
        <v>314500</v>
      </c>
      <c r="Q60" s="6">
        <v>178600</v>
      </c>
    </row>
    <row r="61" spans="1:17" x14ac:dyDescent="0.35">
      <c r="A61" s="7" t="s">
        <v>311</v>
      </c>
      <c r="B61" s="7" t="s">
        <v>312</v>
      </c>
      <c r="C61">
        <f t="shared" si="2"/>
        <v>80045</v>
      </c>
      <c r="D61" s="2"/>
      <c r="E61" s="4">
        <v>1139507.69</v>
      </c>
      <c r="F61" s="5">
        <v>1139507.69</v>
      </c>
      <c r="G61" s="6">
        <v>1139507.69</v>
      </c>
      <c r="H61" s="6">
        <v>-16210492.310000001</v>
      </c>
      <c r="I61" s="6">
        <v>-13440324.77</v>
      </c>
      <c r="J61" s="6">
        <v>-13440324.77</v>
      </c>
      <c r="K61" s="6">
        <v>-13440324.77</v>
      </c>
      <c r="L61" s="6">
        <v>5644015.5199999996</v>
      </c>
      <c r="M61" s="6">
        <v>5601915.5199999996</v>
      </c>
      <c r="N61" s="6">
        <v>5968015.0199999996</v>
      </c>
      <c r="O61" s="6">
        <v>2672195.4300000002</v>
      </c>
      <c r="P61" s="6">
        <v>1758000.84</v>
      </c>
      <c r="Q61" s="6">
        <v>26261523.859999999</v>
      </c>
    </row>
    <row r="62" spans="1:17" x14ac:dyDescent="0.35">
      <c r="A62" s="7" t="s">
        <v>313</v>
      </c>
      <c r="B62" s="7" t="s">
        <v>314</v>
      </c>
      <c r="C62">
        <v>90001</v>
      </c>
      <c r="D62" s="2"/>
      <c r="E62" s="4">
        <v>681309666.53999996</v>
      </c>
      <c r="F62" s="5">
        <v>689311084.53999996</v>
      </c>
      <c r="G62" s="6">
        <v>0</v>
      </c>
      <c r="H62" s="6">
        <v>269655542.26999998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494354853</v>
      </c>
    </row>
    <row r="63" spans="1:17" x14ac:dyDescent="0.35">
      <c r="A63" s="7" t="s">
        <v>319</v>
      </c>
      <c r="B63" s="7" t="s">
        <v>320</v>
      </c>
      <c r="C63">
        <v>81000</v>
      </c>
      <c r="D63" s="2"/>
      <c r="E63" s="4">
        <v>5986263.5899999999</v>
      </c>
      <c r="F63" s="5">
        <v>-933967.61</v>
      </c>
      <c r="G63" s="6">
        <v>-999280.6</v>
      </c>
      <c r="H63" s="6">
        <v>-1038969.24</v>
      </c>
      <c r="I63" s="6">
        <v>-1062246.04</v>
      </c>
      <c r="J63" s="6">
        <v>-1064610.73</v>
      </c>
      <c r="K63" s="6">
        <v>-1074880.48</v>
      </c>
      <c r="L63" s="6">
        <v>-528392.87</v>
      </c>
      <c r="M63" s="6">
        <v>1705844.11</v>
      </c>
      <c r="N63" s="6">
        <v>-515260.72</v>
      </c>
      <c r="O63" s="6">
        <v>-361615.09</v>
      </c>
      <c r="P63" s="6">
        <v>-175591.9</v>
      </c>
      <c r="Q63" s="6">
        <v>1444889.95</v>
      </c>
    </row>
    <row r="64" spans="1:17" x14ac:dyDescent="0.35">
      <c r="A64" s="7" t="s">
        <v>321</v>
      </c>
      <c r="B64" s="7" t="s">
        <v>322</v>
      </c>
      <c r="C64">
        <f>C63+1</f>
        <v>81001</v>
      </c>
      <c r="D64" s="2"/>
      <c r="E64" s="4">
        <v>748789426.79999995</v>
      </c>
      <c r="F64" s="5">
        <v>417510208.63</v>
      </c>
      <c r="G64" s="6">
        <v>274745727.25999999</v>
      </c>
      <c r="H64" s="6">
        <v>163824489.25</v>
      </c>
      <c r="I64" s="6">
        <v>106409442.31</v>
      </c>
      <c r="J64" s="6">
        <v>100138583.56999999</v>
      </c>
      <c r="K64" s="6">
        <v>68243644.739999995</v>
      </c>
      <c r="L64" s="6">
        <v>77337137.390000001</v>
      </c>
      <c r="M64" s="6">
        <v>308919624.79000002</v>
      </c>
      <c r="N64" s="6">
        <v>19070191.129999999</v>
      </c>
      <c r="O64" s="6">
        <v>131866.13</v>
      </c>
      <c r="P64" s="6">
        <v>178290.45</v>
      </c>
      <c r="Q64" s="6">
        <v>312478315.23000002</v>
      </c>
    </row>
    <row r="65" spans="1:19" x14ac:dyDescent="0.35">
      <c r="A65" s="7" t="s">
        <v>323</v>
      </c>
      <c r="B65" s="7" t="s">
        <v>324</v>
      </c>
      <c r="C65">
        <v>82001</v>
      </c>
      <c r="D65" s="2"/>
      <c r="E65" s="4">
        <v>338876712.32876712</v>
      </c>
      <c r="F65" s="5">
        <v>345205479.4520548</v>
      </c>
      <c r="G65" s="6">
        <v>356712328.76712328</v>
      </c>
      <c r="H65" s="6">
        <v>345205479.4520548</v>
      </c>
      <c r="I65" s="6">
        <v>356712328.76712328</v>
      </c>
      <c r="J65" s="6">
        <v>356712328.76712328</v>
      </c>
      <c r="K65" s="6">
        <v>345205479.4520548</v>
      </c>
      <c r="L65" s="6">
        <v>321041095.89041096</v>
      </c>
      <c r="M65" s="6">
        <v>293424657.53424656</v>
      </c>
      <c r="N65" s="6">
        <v>321041095.89041096</v>
      </c>
      <c r="O65" s="6">
        <v>273863013.69863015</v>
      </c>
      <c r="P65" s="6">
        <v>214027397.26027399</v>
      </c>
      <c r="Q65" s="6">
        <v>1093208403.1199999</v>
      </c>
    </row>
    <row r="66" spans="1:19" x14ac:dyDescent="0.35">
      <c r="A66" s="7" t="s">
        <v>341</v>
      </c>
      <c r="B66" s="7" t="s">
        <v>342</v>
      </c>
      <c r="C66">
        <f>C65+1</f>
        <v>82002</v>
      </c>
      <c r="D66" s="3"/>
      <c r="E66" s="4">
        <v>38860932.299999997</v>
      </c>
      <c r="F66" s="5">
        <v>31924632.300000001</v>
      </c>
      <c r="G66" s="6">
        <v>31924632.300000001</v>
      </c>
      <c r="H66" s="6">
        <v>24809075.600000001</v>
      </c>
      <c r="I66" s="6">
        <v>24809075.600000001</v>
      </c>
      <c r="J66" s="6">
        <v>19533032.309999999</v>
      </c>
      <c r="K66" s="6">
        <v>14199657.24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</row>
    <row r="67" spans="1:19" x14ac:dyDescent="0.35">
      <c r="A67" s="7" t="s">
        <v>343</v>
      </c>
      <c r="B67" s="7" t="s">
        <v>799</v>
      </c>
      <c r="C67">
        <v>83001</v>
      </c>
      <c r="D67" s="3"/>
      <c r="E67" s="4">
        <v>63174341.18</v>
      </c>
      <c r="F67" s="5">
        <v>52339612.149999999</v>
      </c>
      <c r="G67" s="6">
        <v>72960331.900000006</v>
      </c>
      <c r="H67" s="6">
        <v>65553078</v>
      </c>
      <c r="I67" s="6">
        <v>58168714</v>
      </c>
      <c r="J67" s="6">
        <v>50784350</v>
      </c>
      <c r="K67" s="6">
        <v>43399986</v>
      </c>
      <c r="L67" s="6">
        <v>36015622</v>
      </c>
      <c r="M67" s="6">
        <v>28655366</v>
      </c>
      <c r="N67" s="6">
        <v>21254817</v>
      </c>
      <c r="O67" s="6">
        <v>14169878</v>
      </c>
      <c r="P67" s="6">
        <v>7084939</v>
      </c>
      <c r="Q67" s="6">
        <v>66585937.469999999</v>
      </c>
    </row>
    <row r="68" spans="1:19" x14ac:dyDescent="0.35">
      <c r="A68" s="7" t="s">
        <v>345</v>
      </c>
      <c r="B68" s="7" t="s">
        <v>346</v>
      </c>
      <c r="C68">
        <f>C67+1</f>
        <v>83002</v>
      </c>
      <c r="D68" s="3"/>
      <c r="E68" s="4">
        <v>138742783.02000001</v>
      </c>
      <c r="F68" s="5">
        <v>124418510.48999999</v>
      </c>
      <c r="G68" s="6">
        <v>109731113.34</v>
      </c>
      <c r="H68" s="6">
        <v>95563170.030000001</v>
      </c>
      <c r="I68" s="6">
        <v>81416060.030000001</v>
      </c>
      <c r="J68" s="6">
        <v>67274289.719999999</v>
      </c>
      <c r="K68" s="6">
        <v>53118053.719999999</v>
      </c>
      <c r="L68" s="6">
        <v>38328269.719999999</v>
      </c>
      <c r="M68" s="6">
        <v>23744041.140000001</v>
      </c>
      <c r="N68" s="6">
        <v>17577747.98</v>
      </c>
      <c r="O68" s="6">
        <v>11730703.99</v>
      </c>
      <c r="P68" s="6">
        <v>5867160.1600000001</v>
      </c>
      <c r="Q68" s="6">
        <v>45928183.600000001</v>
      </c>
    </row>
    <row r="69" spans="1:19" x14ac:dyDescent="0.35">
      <c r="A69" s="7" t="s">
        <v>349</v>
      </c>
      <c r="B69" s="7" t="s">
        <v>350</v>
      </c>
      <c r="C69">
        <f t="shared" ref="C69:C71" si="3">C68+1</f>
        <v>83003</v>
      </c>
      <c r="D69" s="2"/>
      <c r="E69" s="4">
        <v>9773873.9100000001</v>
      </c>
      <c r="F69" s="5">
        <v>8840954.4900000002</v>
      </c>
      <c r="G69" s="6">
        <v>4212908.08</v>
      </c>
      <c r="H69" s="6">
        <v>3772384</v>
      </c>
      <c r="I69" s="6">
        <v>3331860</v>
      </c>
      <c r="J69" s="6">
        <v>2891336</v>
      </c>
      <c r="K69" s="6">
        <v>2471812</v>
      </c>
      <c r="L69" s="6">
        <v>2052288</v>
      </c>
      <c r="M69" s="6">
        <v>1632764</v>
      </c>
      <c r="N69" s="6">
        <v>1213240</v>
      </c>
      <c r="O69" s="6">
        <v>793716</v>
      </c>
      <c r="P69" s="6">
        <v>396858</v>
      </c>
      <c r="Q69" s="6">
        <v>4359515.0199999996</v>
      </c>
    </row>
    <row r="70" spans="1:19" x14ac:dyDescent="0.35">
      <c r="A70" s="7" t="s">
        <v>355</v>
      </c>
      <c r="B70" s="7" t="s">
        <v>798</v>
      </c>
      <c r="C70">
        <f t="shared" si="3"/>
        <v>83004</v>
      </c>
      <c r="D70" s="2"/>
      <c r="E70" s="4">
        <v>275807010.73000002</v>
      </c>
      <c r="F70" s="5">
        <v>248928220.30000001</v>
      </c>
      <c r="G70" s="6">
        <v>204385347.13999999</v>
      </c>
      <c r="H70" s="6">
        <v>182509316</v>
      </c>
      <c r="I70" s="6">
        <v>161008951</v>
      </c>
      <c r="J70" s="6">
        <v>139835627</v>
      </c>
      <c r="K70" s="6">
        <v>118959948</v>
      </c>
      <c r="L70" s="6">
        <v>98482476</v>
      </c>
      <c r="M70" s="6">
        <v>78071812</v>
      </c>
      <c r="N70" s="6">
        <v>58049552</v>
      </c>
      <c r="O70" s="6">
        <v>38380483</v>
      </c>
      <c r="P70" s="6">
        <v>19028596</v>
      </c>
      <c r="Q70" s="6">
        <v>158207798.75999999</v>
      </c>
    </row>
    <row r="71" spans="1:19" x14ac:dyDescent="0.35">
      <c r="A71" s="7" t="s">
        <v>357</v>
      </c>
      <c r="B71" s="7" t="s">
        <v>797</v>
      </c>
      <c r="C71">
        <f t="shared" si="3"/>
        <v>83005</v>
      </c>
      <c r="D71" s="2"/>
      <c r="E71" s="4">
        <v>190724208.90000001</v>
      </c>
      <c r="F71" s="5">
        <v>171315891.56999999</v>
      </c>
      <c r="G71" s="6">
        <v>143496732.34</v>
      </c>
      <c r="H71" s="6">
        <v>127995066.31</v>
      </c>
      <c r="I71" s="6">
        <v>112493400.28</v>
      </c>
      <c r="J71" s="6">
        <v>97104196.120000005</v>
      </c>
      <c r="K71" s="6">
        <v>81827464.219999999</v>
      </c>
      <c r="L71" s="6">
        <v>67609065.230000004</v>
      </c>
      <c r="M71" s="6">
        <v>53590598.460000001</v>
      </c>
      <c r="N71" s="6">
        <v>31181224.140000001</v>
      </c>
      <c r="O71" s="6">
        <v>20787482.760000002</v>
      </c>
      <c r="P71" s="6">
        <v>10393741.380000001</v>
      </c>
      <c r="Q71" s="6">
        <v>63134366.899999999</v>
      </c>
      <c r="S71" s="12">
        <f>SUM(Q3:Q71)</f>
        <v>-401905906.39999747</v>
      </c>
    </row>
    <row r="72" spans="1:19" x14ac:dyDescent="0.35">
      <c r="A72" s="7" t="s">
        <v>363</v>
      </c>
      <c r="B72" s="7" t="s">
        <v>796</v>
      </c>
      <c r="C72">
        <v>10010</v>
      </c>
      <c r="D72" s="2"/>
      <c r="E72" s="4">
        <v>-321604017.01999998</v>
      </c>
      <c r="F72" s="5">
        <v>-310769287.99000001</v>
      </c>
      <c r="G72" s="6">
        <v>-331390007.74000001</v>
      </c>
      <c r="H72" s="6">
        <v>-323982753.83999997</v>
      </c>
      <c r="I72" s="6">
        <v>-316598389.83999997</v>
      </c>
      <c r="J72" s="6">
        <v>-309214025.83999997</v>
      </c>
      <c r="K72" s="6">
        <v>-301829661.83999997</v>
      </c>
      <c r="L72" s="6">
        <v>-294445297.83999997</v>
      </c>
      <c r="M72" s="6">
        <v>-287085041.83999997</v>
      </c>
      <c r="N72" s="6">
        <v>-279684492.83999997</v>
      </c>
      <c r="O72" s="6">
        <v>-272599553.83999997</v>
      </c>
      <c r="P72" s="6">
        <v>-265514614.84</v>
      </c>
      <c r="Q72" s="6">
        <v>-258429675.84</v>
      </c>
    </row>
    <row r="73" spans="1:19" x14ac:dyDescent="0.35">
      <c r="A73" s="7" t="s">
        <v>365</v>
      </c>
      <c r="B73" s="7" t="s">
        <v>366</v>
      </c>
      <c r="C73">
        <f>C72+1</f>
        <v>10011</v>
      </c>
      <c r="D73" s="2"/>
      <c r="E73" s="4">
        <v>-196998779.78999999</v>
      </c>
      <c r="F73" s="5">
        <v>-182674507.25999999</v>
      </c>
      <c r="G73" s="6">
        <v>-168070323.47999999</v>
      </c>
      <c r="H73" s="6">
        <v>-153902380.16999999</v>
      </c>
      <c r="I73" s="6">
        <v>-139755270.16999999</v>
      </c>
      <c r="J73" s="6">
        <v>-125613499.86</v>
      </c>
      <c r="K73" s="6">
        <v>-111457263.86</v>
      </c>
      <c r="L73" s="6">
        <v>-104300379.86</v>
      </c>
      <c r="M73" s="6">
        <v>-89716151.280000001</v>
      </c>
      <c r="N73" s="6">
        <v>-83549858.120000005</v>
      </c>
      <c r="O73" s="6">
        <v>-77702814.129999995</v>
      </c>
      <c r="P73" s="6">
        <v>-71839270.299999997</v>
      </c>
      <c r="Q73" s="6">
        <v>-65972110.140000001</v>
      </c>
    </row>
    <row r="74" spans="1:19" x14ac:dyDescent="0.35">
      <c r="A74" s="7" t="s">
        <v>369</v>
      </c>
      <c r="B74" s="7" t="s">
        <v>370</v>
      </c>
      <c r="C74">
        <f t="shared" ref="C74:C76" si="4">C73+1</f>
        <v>10012</v>
      </c>
      <c r="D74" s="2"/>
      <c r="E74" s="4">
        <v>-18117875.649999999</v>
      </c>
      <c r="F74" s="5">
        <v>-17184956.23</v>
      </c>
      <c r="G74" s="6">
        <v>-12556909.82</v>
      </c>
      <c r="H74" s="6">
        <v>-12116385.74</v>
      </c>
      <c r="I74" s="6">
        <v>-11675861.74</v>
      </c>
      <c r="J74" s="6">
        <v>-11235337.74</v>
      </c>
      <c r="K74" s="6">
        <v>-10815813.74</v>
      </c>
      <c r="L74" s="6">
        <v>-10396289.74</v>
      </c>
      <c r="M74" s="6">
        <v>-9976765.7400000002</v>
      </c>
      <c r="N74" s="6">
        <v>-9557241.7400000002</v>
      </c>
      <c r="O74" s="6">
        <v>-9137717.7400000002</v>
      </c>
      <c r="P74" s="6">
        <v>-8740859.7400000002</v>
      </c>
      <c r="Q74" s="6">
        <v>-8344001.7400000002</v>
      </c>
    </row>
    <row r="75" spans="1:19" x14ac:dyDescent="0.35">
      <c r="A75" s="7" t="s">
        <v>375</v>
      </c>
      <c r="B75" s="7" t="s">
        <v>795</v>
      </c>
      <c r="C75">
        <f t="shared" si="4"/>
        <v>10013</v>
      </c>
      <c r="D75" s="2"/>
      <c r="E75" s="4">
        <v>-666101242.55000007</v>
      </c>
      <c r="F75" s="5">
        <v>-636994969.79000008</v>
      </c>
      <c r="G75" s="6">
        <v>-571822156.40999997</v>
      </c>
      <c r="H75" s="6">
        <v>-548602020.45000005</v>
      </c>
      <c r="I75" s="6">
        <v>-525822945.45000005</v>
      </c>
      <c r="J75" s="6">
        <v>-503368751.45000005</v>
      </c>
      <c r="K75" s="6">
        <v>-481212043.45000005</v>
      </c>
      <c r="L75" s="6">
        <v>-459498094.45000005</v>
      </c>
      <c r="M75" s="6">
        <v>-437850953.45000005</v>
      </c>
      <c r="N75" s="6">
        <v>-416628125.45000005</v>
      </c>
      <c r="O75" s="6">
        <v>-395758113.45000005</v>
      </c>
      <c r="P75" s="6">
        <v>-375205283.45000005</v>
      </c>
      <c r="Q75" s="6">
        <v>-354975744.45000005</v>
      </c>
    </row>
    <row r="76" spans="1:19" x14ac:dyDescent="0.35">
      <c r="A76" s="7" t="s">
        <v>377</v>
      </c>
      <c r="B76" s="7" t="s">
        <v>793</v>
      </c>
      <c r="C76">
        <f t="shared" si="4"/>
        <v>10014</v>
      </c>
      <c r="D76" s="2"/>
      <c r="E76" s="4">
        <v>-273098188.84000003</v>
      </c>
      <c r="F76" s="5">
        <v>-291714055.50999999</v>
      </c>
      <c r="G76" s="6">
        <v>-263894896.28</v>
      </c>
      <c r="H76" s="6">
        <v>-248393230.25</v>
      </c>
      <c r="I76" s="6">
        <v>-232891564.22</v>
      </c>
      <c r="J76" s="6">
        <v>-217502360.06</v>
      </c>
      <c r="K76" s="6">
        <v>-202225628.16</v>
      </c>
      <c r="L76" s="6">
        <v>-188007229.16999999</v>
      </c>
      <c r="M76" s="6">
        <v>-173988762.40000001</v>
      </c>
      <c r="N76" s="6">
        <v>-151579388.08000001</v>
      </c>
      <c r="O76" s="6">
        <v>-141185646.69999999</v>
      </c>
      <c r="P76" s="6">
        <v>-130791905.31999999</v>
      </c>
      <c r="Q76" s="6">
        <v>-120398163.94</v>
      </c>
    </row>
    <row r="77" spans="1:19" x14ac:dyDescent="0.35">
      <c r="A77" s="7" t="s">
        <v>381</v>
      </c>
      <c r="B77" s="7" t="s">
        <v>794</v>
      </c>
      <c r="C77">
        <v>10001</v>
      </c>
      <c r="D77" s="2"/>
      <c r="E77" s="4">
        <v>1811725920.8800001</v>
      </c>
      <c r="F77" s="5">
        <v>1215245959.79</v>
      </c>
      <c r="G77" s="6">
        <v>1244789759.79</v>
      </c>
      <c r="H77" s="6">
        <v>1240944159.79</v>
      </c>
      <c r="I77" s="6">
        <v>1240944159.79</v>
      </c>
      <c r="J77" s="6">
        <v>1240944159.79</v>
      </c>
      <c r="K77" s="6">
        <v>1240944159.79</v>
      </c>
      <c r="L77" s="6">
        <v>1236894159.79</v>
      </c>
      <c r="M77" s="6">
        <v>1236894159.79</v>
      </c>
      <c r="N77" s="6">
        <v>1197409926.4400001</v>
      </c>
      <c r="O77" s="6">
        <v>1190640826.4400001</v>
      </c>
      <c r="P77" s="6">
        <v>1190640826.4400001</v>
      </c>
      <c r="Q77" s="6">
        <v>1177538826.4400001</v>
      </c>
    </row>
    <row r="78" spans="1:19" x14ac:dyDescent="0.35">
      <c r="A78" s="7" t="s">
        <v>383</v>
      </c>
      <c r="B78" s="7" t="s">
        <v>384</v>
      </c>
      <c r="C78">
        <f>C77+1</f>
        <v>10002</v>
      </c>
      <c r="D78" s="2"/>
      <c r="E78" s="4">
        <v>868768221.87</v>
      </c>
      <c r="F78" s="5">
        <v>858999708.25999999</v>
      </c>
      <c r="G78" s="6">
        <v>859233168.42999995</v>
      </c>
      <c r="H78" s="6">
        <v>857983168.42999995</v>
      </c>
      <c r="I78" s="6">
        <v>857662768.42999995</v>
      </c>
      <c r="J78" s="6">
        <v>857662768.42999995</v>
      </c>
      <c r="K78" s="6">
        <v>854041591.42999995</v>
      </c>
      <c r="L78" s="6">
        <v>881767305.11000001</v>
      </c>
      <c r="M78" s="6">
        <v>376691169.60000002</v>
      </c>
      <c r="N78" s="6">
        <v>356510169.60000002</v>
      </c>
      <c r="O78" s="6">
        <v>356510169.60000002</v>
      </c>
      <c r="P78" s="6">
        <v>356510169.60000002</v>
      </c>
      <c r="Q78" s="6">
        <v>356510169.60000002</v>
      </c>
    </row>
    <row r="79" spans="1:19" x14ac:dyDescent="0.35">
      <c r="A79" s="7" t="s">
        <v>387</v>
      </c>
      <c r="B79" s="7" t="s">
        <v>388</v>
      </c>
      <c r="C79">
        <f t="shared" ref="C79:C82" si="5">C78+1</f>
        <v>10003</v>
      </c>
      <c r="D79" s="2"/>
      <c r="E79" s="4">
        <v>55975895.009999998</v>
      </c>
      <c r="F79" s="5">
        <v>55975895.009999998</v>
      </c>
      <c r="G79" s="6">
        <v>26432095.010000002</v>
      </c>
      <c r="H79" s="6">
        <v>26432095.010000002</v>
      </c>
      <c r="I79" s="6">
        <v>26432095.010000002</v>
      </c>
      <c r="J79" s="6">
        <v>25172095.010000002</v>
      </c>
      <c r="K79" s="6">
        <v>25172095.010000002</v>
      </c>
      <c r="L79" s="6">
        <v>25172095.010000002</v>
      </c>
      <c r="M79" s="6">
        <v>25172095.010000002</v>
      </c>
      <c r="N79" s="6">
        <v>25172095.010000002</v>
      </c>
      <c r="O79" s="6">
        <v>23812095.010000002</v>
      </c>
      <c r="P79" s="6">
        <v>23812095.010000002</v>
      </c>
      <c r="Q79" s="6">
        <v>23812095.010000002</v>
      </c>
    </row>
    <row r="80" spans="1:19" x14ac:dyDescent="0.35">
      <c r="A80" s="7" t="s">
        <v>393</v>
      </c>
      <c r="B80" s="7" t="s">
        <v>792</v>
      </c>
      <c r="C80">
        <f t="shared" si="5"/>
        <v>10004</v>
      </c>
      <c r="D80" s="2"/>
      <c r="E80" s="4">
        <v>1293908651.5800002</v>
      </c>
      <c r="F80" s="5">
        <v>1136156527.1500001</v>
      </c>
      <c r="G80" s="6">
        <v>1114722492.3799999</v>
      </c>
      <c r="H80" s="6">
        <v>1094142620.3299999</v>
      </c>
      <c r="I80" s="6">
        <v>1070900715.49</v>
      </c>
      <c r="J80" s="6">
        <v>1050439762.42</v>
      </c>
      <c r="K80" s="6">
        <v>1025004267.9499999</v>
      </c>
      <c r="L80" s="6">
        <v>1005358755.5799999</v>
      </c>
      <c r="M80" s="6">
        <v>978540897.25999999</v>
      </c>
      <c r="N80" s="6">
        <v>961074780.00999999</v>
      </c>
      <c r="O80" s="6">
        <v>945929413.29000008</v>
      </c>
      <c r="P80" s="6">
        <v>930909728.29000008</v>
      </c>
      <c r="Q80" s="6">
        <v>915945631.29000008</v>
      </c>
    </row>
    <row r="81" spans="1:17" x14ac:dyDescent="0.35">
      <c r="A81" s="7" t="s">
        <v>395</v>
      </c>
      <c r="B81" s="7" t="s">
        <v>791</v>
      </c>
      <c r="C81">
        <f t="shared" si="5"/>
        <v>10005</v>
      </c>
      <c r="D81" s="2"/>
      <c r="E81" s="4">
        <v>930332903.44000006</v>
      </c>
      <c r="F81" s="5">
        <v>834536079.04999995</v>
      </c>
      <c r="G81" s="6">
        <v>766182801.22000003</v>
      </c>
      <c r="H81" s="6">
        <v>766182801.22000003</v>
      </c>
      <c r="I81" s="6">
        <v>760784451.22000003</v>
      </c>
      <c r="J81" s="6">
        <v>755385642.88999999</v>
      </c>
      <c r="K81" s="6">
        <v>704585642.88999999</v>
      </c>
      <c r="L81" s="6">
        <v>694988576.22000003</v>
      </c>
      <c r="M81" s="6">
        <v>688390592.88999999</v>
      </c>
      <c r="N81" s="6">
        <v>520996517.88</v>
      </c>
      <c r="O81" s="6">
        <v>520996517.88</v>
      </c>
      <c r="P81" s="6">
        <v>520996517.88</v>
      </c>
      <c r="Q81" s="6">
        <v>386937492.88</v>
      </c>
    </row>
    <row r="82" spans="1:17" x14ac:dyDescent="0.35">
      <c r="A82" s="7" t="s">
        <v>401</v>
      </c>
      <c r="B82" s="7" t="s">
        <v>402</v>
      </c>
      <c r="C82">
        <f t="shared" si="5"/>
        <v>10006</v>
      </c>
      <c r="D82" s="2"/>
      <c r="E82" s="4">
        <v>7295674.1399999997</v>
      </c>
      <c r="F82" s="5">
        <v>22856366.18</v>
      </c>
      <c r="G82" s="6">
        <v>20226239.66</v>
      </c>
      <c r="H82" s="6">
        <v>13477304.109999999</v>
      </c>
      <c r="I82" s="6">
        <v>2462000</v>
      </c>
      <c r="J82" s="6">
        <v>2566000</v>
      </c>
      <c r="K82" s="6">
        <v>10066000</v>
      </c>
      <c r="L82" s="6">
        <v>1542250</v>
      </c>
      <c r="M82" s="6">
        <v>1718250</v>
      </c>
      <c r="N82" s="6">
        <v>42705897.350000001</v>
      </c>
      <c r="O82" s="6">
        <v>39052698.950000003</v>
      </c>
      <c r="P82" s="6">
        <v>38270698.950000003</v>
      </c>
      <c r="Q82" s="6">
        <v>37846698.950000003</v>
      </c>
    </row>
    <row r="83" spans="1:17" x14ac:dyDescent="0.35">
      <c r="A83" s="7" t="s">
        <v>409</v>
      </c>
      <c r="B83" s="7" t="s">
        <v>410</v>
      </c>
      <c r="C83">
        <v>12000</v>
      </c>
      <c r="D83" s="2"/>
      <c r="E83" s="4">
        <v>10960783337.413334</v>
      </c>
      <c r="F83" s="5">
        <v>9055646514.5183678</v>
      </c>
      <c r="G83" s="6">
        <v>6459335855.8506775</v>
      </c>
      <c r="H83" s="6">
        <v>7986170101.096838</v>
      </c>
      <c r="I83" s="6">
        <v>6837727439.254015</v>
      </c>
      <c r="J83" s="6">
        <v>5251660098.9279633</v>
      </c>
      <c r="K83" s="6">
        <v>5846945456.2148018</v>
      </c>
      <c r="L83" s="6">
        <v>7636771601.2350006</v>
      </c>
      <c r="M83" s="6">
        <v>7326114412.6536388</v>
      </c>
      <c r="N83" s="6">
        <v>6519045233.5340862</v>
      </c>
      <c r="O83" s="6">
        <v>8860150340.329998</v>
      </c>
      <c r="P83" s="6">
        <v>7094981918.2399998</v>
      </c>
      <c r="Q83" s="6">
        <v>6783577087.1850033</v>
      </c>
    </row>
    <row r="84" spans="1:17" x14ac:dyDescent="0.35">
      <c r="A84" s="7" t="s">
        <v>411</v>
      </c>
      <c r="B84" s="7" t="s">
        <v>788</v>
      </c>
      <c r="C84">
        <v>12100</v>
      </c>
      <c r="D84" s="2"/>
      <c r="E84" s="4">
        <v>2952782534.9100003</v>
      </c>
      <c r="F84" s="4">
        <v>436546463.38</v>
      </c>
      <c r="G84" s="4">
        <v>312747193.41000003</v>
      </c>
      <c r="H84" s="4">
        <v>283363915.76999998</v>
      </c>
      <c r="I84" s="4">
        <v>311304122.07999998</v>
      </c>
      <c r="J84" s="4">
        <v>457402181.58999997</v>
      </c>
      <c r="K84" s="4">
        <v>541991322.63</v>
      </c>
      <c r="L84" s="4">
        <v>428560108.62</v>
      </c>
      <c r="M84" s="4">
        <v>382044561.07999998</v>
      </c>
      <c r="N84" s="4">
        <v>273606735.83999997</v>
      </c>
      <c r="O84" s="4">
        <v>301396560.57999998</v>
      </c>
      <c r="P84" s="4">
        <v>271082188.13999999</v>
      </c>
      <c r="Q84" s="4">
        <v>235552278.08000001</v>
      </c>
    </row>
    <row r="85" spans="1:17" x14ac:dyDescent="0.35">
      <c r="A85" s="7" t="s">
        <v>415</v>
      </c>
      <c r="B85" s="7" t="s">
        <v>789</v>
      </c>
      <c r="C85">
        <f>C84+1</f>
        <v>12101</v>
      </c>
      <c r="D85" s="2"/>
      <c r="E85" s="4">
        <v>912964859.13151646</v>
      </c>
      <c r="F85" s="4">
        <v>5853744970.2424793</v>
      </c>
      <c r="G85" s="4">
        <v>4382984610.2158966</v>
      </c>
      <c r="H85" s="4">
        <v>3892565912.8957672</v>
      </c>
      <c r="I85" s="4">
        <v>3657969638.5477476</v>
      </c>
      <c r="J85" s="4">
        <v>3589774157.5850964</v>
      </c>
      <c r="K85" s="4">
        <v>5911626348.5735989</v>
      </c>
      <c r="L85" s="4">
        <v>4494254198.1756716</v>
      </c>
      <c r="M85" s="4">
        <v>920139760.19216585</v>
      </c>
      <c r="N85" s="4">
        <v>2846530480.922596</v>
      </c>
      <c r="O85" s="4">
        <v>3180500871.6073775</v>
      </c>
      <c r="P85" s="4">
        <v>1037149906.1979067</v>
      </c>
      <c r="Q85" s="4">
        <v>1369845354.2100101</v>
      </c>
    </row>
    <row r="86" spans="1:17" x14ac:dyDescent="0.35">
      <c r="A86" s="7" t="s">
        <v>463</v>
      </c>
      <c r="B86" s="7" t="s">
        <v>790</v>
      </c>
      <c r="C86">
        <f>C85+1</f>
        <v>12102</v>
      </c>
      <c r="D86" s="2"/>
      <c r="E86" s="4">
        <v>235421775.25999999</v>
      </c>
      <c r="F86" s="4">
        <v>25418613.02</v>
      </c>
      <c r="G86" s="4">
        <v>1304122397.45</v>
      </c>
      <c r="H86" s="4">
        <v>25081323.010000002</v>
      </c>
      <c r="I86" s="4">
        <v>77869618.829999998</v>
      </c>
      <c r="J86" s="4">
        <v>848502132.33999991</v>
      </c>
      <c r="K86" s="4">
        <v>114739152.61</v>
      </c>
      <c r="L86" s="4">
        <v>56055004.589999996</v>
      </c>
      <c r="M86" s="4">
        <v>166788968.51000002</v>
      </c>
      <c r="N86" s="4">
        <v>330637340.45999998</v>
      </c>
      <c r="O86" s="4">
        <v>1267968351.29</v>
      </c>
      <c r="P86" s="4">
        <v>68231978.670000002</v>
      </c>
      <c r="Q86" s="4">
        <v>87990661.900000006</v>
      </c>
    </row>
    <row r="87" spans="1:17" x14ac:dyDescent="0.35">
      <c r="A87" s="7" t="s">
        <v>523</v>
      </c>
      <c r="B87" s="7" t="s">
        <v>524</v>
      </c>
      <c r="C87">
        <v>12200</v>
      </c>
      <c r="D87" s="3"/>
      <c r="E87" s="4">
        <v>0</v>
      </c>
      <c r="F87" s="5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</row>
    <row r="88" spans="1:17" x14ac:dyDescent="0.35">
      <c r="A88" s="7" t="s">
        <v>525</v>
      </c>
      <c r="B88" s="7" t="s">
        <v>526</v>
      </c>
      <c r="C88">
        <f>C87+1</f>
        <v>12201</v>
      </c>
      <c r="D88" s="3"/>
      <c r="E88" s="4">
        <v>101945401.73</v>
      </c>
      <c r="F88" s="5">
        <v>102557160.33</v>
      </c>
      <c r="G88" s="6">
        <v>126645835.59</v>
      </c>
      <c r="H88" s="6">
        <v>94440491.010000005</v>
      </c>
      <c r="I88" s="6">
        <v>97776606.75</v>
      </c>
      <c r="J88" s="6">
        <v>62746389.159999996</v>
      </c>
      <c r="K88" s="6">
        <v>55975879.899999999</v>
      </c>
      <c r="L88" s="6">
        <v>51913870.649999999</v>
      </c>
      <c r="M88" s="6">
        <v>52959694.729999997</v>
      </c>
      <c r="N88" s="6">
        <v>54640102.149999999</v>
      </c>
      <c r="O88" s="6">
        <v>40507676.219999999</v>
      </c>
      <c r="P88" s="6">
        <v>36462166.960000001</v>
      </c>
      <c r="Q88" s="6">
        <v>34364657.700000003</v>
      </c>
    </row>
    <row r="89" spans="1:17" x14ac:dyDescent="0.35">
      <c r="A89" s="7" t="s">
        <v>565</v>
      </c>
      <c r="B89" s="7" t="s">
        <v>566</v>
      </c>
      <c r="C89">
        <f t="shared" ref="C89:C91" si="6">C88+1</f>
        <v>12202</v>
      </c>
      <c r="D89" s="3"/>
      <c r="E89" s="4">
        <v>208710558.67000002</v>
      </c>
      <c r="F89" s="5">
        <v>177442973.99000001</v>
      </c>
      <c r="G89" s="6">
        <v>178738625.37</v>
      </c>
      <c r="H89" s="6">
        <v>115960034.81</v>
      </c>
      <c r="I89" s="6">
        <v>120646871.56</v>
      </c>
      <c r="J89" s="6">
        <v>96390809.650000006</v>
      </c>
      <c r="K89" s="6">
        <v>47873033.609999999</v>
      </c>
      <c r="L89" s="6">
        <v>63062074.200000003</v>
      </c>
      <c r="M89" s="6">
        <v>61259006.609999999</v>
      </c>
      <c r="N89" s="6">
        <v>67526499.829999998</v>
      </c>
      <c r="O89" s="6">
        <v>53922751.789999999</v>
      </c>
      <c r="P89" s="6">
        <v>42829572.960000001</v>
      </c>
      <c r="Q89" s="6">
        <v>23937592.640000001</v>
      </c>
    </row>
    <row r="90" spans="1:17" x14ac:dyDescent="0.35">
      <c r="A90" s="7" t="s">
        <v>567</v>
      </c>
      <c r="B90" s="7" t="s">
        <v>568</v>
      </c>
      <c r="C90">
        <f t="shared" si="6"/>
        <v>12203</v>
      </c>
      <c r="D90" s="3"/>
      <c r="E90" s="4">
        <v>18556010.359999999</v>
      </c>
      <c r="F90" s="5">
        <v>8139041.79</v>
      </c>
      <c r="G90" s="6">
        <v>11970727.609999999</v>
      </c>
      <c r="H90" s="6">
        <v>13439213.43</v>
      </c>
      <c r="I90" s="6">
        <v>29273949.780000001</v>
      </c>
      <c r="J90" s="6">
        <v>35958698.25</v>
      </c>
      <c r="K90" s="6">
        <v>38968730.049999997</v>
      </c>
      <c r="L90" s="6">
        <v>38064102.549999997</v>
      </c>
      <c r="M90" s="6">
        <v>8306719.4500000002</v>
      </c>
      <c r="N90" s="6">
        <v>9798480.6600000001</v>
      </c>
      <c r="O90" s="6">
        <v>46146102.030000001</v>
      </c>
      <c r="P90" s="6">
        <v>11578052.779999999</v>
      </c>
      <c r="Q90" s="6">
        <v>12963528.890000001</v>
      </c>
    </row>
    <row r="91" spans="1:17" x14ac:dyDescent="0.35">
      <c r="A91" s="7" t="s">
        <v>569</v>
      </c>
      <c r="B91" s="7" t="s">
        <v>570</v>
      </c>
      <c r="C91">
        <f t="shared" si="6"/>
        <v>12204</v>
      </c>
      <c r="D91" s="3"/>
      <c r="E91" s="4">
        <v>120547.95</v>
      </c>
      <c r="F91" s="5">
        <v>120547.95</v>
      </c>
      <c r="G91" s="6">
        <v>120547.95</v>
      </c>
      <c r="H91" s="6">
        <v>120547.95</v>
      </c>
      <c r="I91" s="6">
        <v>120547.95</v>
      </c>
      <c r="J91" s="6">
        <v>120547.95</v>
      </c>
      <c r="K91" s="6">
        <v>120547.95</v>
      </c>
      <c r="L91" s="6">
        <v>120547.95</v>
      </c>
      <c r="M91" s="6">
        <v>120547.95</v>
      </c>
      <c r="N91" s="6">
        <v>120547.95</v>
      </c>
      <c r="O91" s="6">
        <v>120547.95</v>
      </c>
      <c r="P91" s="6">
        <v>120547.95</v>
      </c>
      <c r="Q91" s="6">
        <v>120547.95</v>
      </c>
    </row>
    <row r="92" spans="1:17" x14ac:dyDescent="0.35">
      <c r="A92" s="7"/>
      <c r="B92" s="7" t="s">
        <v>828</v>
      </c>
      <c r="C92">
        <v>12301</v>
      </c>
      <c r="D92" s="3"/>
      <c r="E92" s="4">
        <v>4927515011.8428135</v>
      </c>
      <c r="F92" s="4">
        <v>6582956299.1100016</v>
      </c>
      <c r="G92" s="4">
        <v>6268388086.2775021</v>
      </c>
      <c r="H92" s="4">
        <v>6685094373.2000017</v>
      </c>
      <c r="I92" s="4">
        <v>7164167919.6184607</v>
      </c>
      <c r="J92" s="4">
        <v>6526252977.3698664</v>
      </c>
      <c r="K92" s="4">
        <v>4885580249.559123</v>
      </c>
      <c r="L92" s="4">
        <v>6250858787.3256245</v>
      </c>
      <c r="M92" s="4">
        <v>4825224406.428175</v>
      </c>
      <c r="N92" s="4">
        <v>4397934853.2991667</v>
      </c>
      <c r="O92" s="4">
        <v>4706446704.5002375</v>
      </c>
      <c r="P92" s="4">
        <v>4560402279.1694536</v>
      </c>
      <c r="Q92" s="4">
        <v>3844907979.7615523</v>
      </c>
    </row>
    <row r="93" spans="1:17" x14ac:dyDescent="0.35">
      <c r="A93" s="7"/>
      <c r="B93" s="7" t="s">
        <v>829</v>
      </c>
      <c r="C93">
        <f>C92+1</f>
        <v>12302</v>
      </c>
      <c r="D93" s="3"/>
      <c r="E93" s="4">
        <v>2406460819.7371883</v>
      </c>
      <c r="F93" s="4">
        <v>2925758355.1600008</v>
      </c>
      <c r="G93" s="4">
        <v>3067509063.4975009</v>
      </c>
      <c r="H93" s="4">
        <v>3509674545.9300008</v>
      </c>
      <c r="I93" s="4">
        <v>3184074630.9415383</v>
      </c>
      <c r="J93" s="4">
        <v>3002076369.5901384</v>
      </c>
      <c r="K93" s="4">
        <v>3148485049.715879</v>
      </c>
      <c r="L93" s="4">
        <v>2127951927.6002123</v>
      </c>
      <c r="M93" s="4">
        <v>2312086694.7468338</v>
      </c>
      <c r="N93" s="4">
        <v>2798685815.7358332</v>
      </c>
      <c r="O93" s="4">
        <v>1534710881.9022512</v>
      </c>
      <c r="P93" s="4">
        <v>2280201139.5847268</v>
      </c>
      <c r="Q93" s="4">
        <v>2322965237.7726045</v>
      </c>
    </row>
    <row r="94" spans="1:17" x14ac:dyDescent="0.35">
      <c r="A94" s="7"/>
      <c r="B94" s="7" t="s">
        <v>826</v>
      </c>
      <c r="C94">
        <f t="shared" ref="C94:C95" si="7">C93+1</f>
        <v>12303</v>
      </c>
      <c r="D94" s="3"/>
      <c r="E94" s="4">
        <v>1649499511</v>
      </c>
      <c r="F94" s="4">
        <v>1539273899</v>
      </c>
      <c r="G94" s="4">
        <v>1070087591</v>
      </c>
      <c r="H94" s="4">
        <v>1703680269</v>
      </c>
      <c r="I94" s="4">
        <v>1504292049</v>
      </c>
      <c r="J94" s="4">
        <v>1699664515</v>
      </c>
      <c r="K94" s="4">
        <v>1583475493</v>
      </c>
      <c r="L94" s="4">
        <v>1161902251</v>
      </c>
      <c r="M94" s="4">
        <v>1158783437</v>
      </c>
      <c r="N94" s="4">
        <v>1901370077</v>
      </c>
      <c r="O94" s="4">
        <v>1869238392</v>
      </c>
      <c r="P94" s="4">
        <v>1772779686</v>
      </c>
      <c r="Q94" s="4">
        <v>1646893501</v>
      </c>
    </row>
    <row r="95" spans="1:17" x14ac:dyDescent="0.35">
      <c r="A95" s="7"/>
      <c r="B95" s="7" t="s">
        <v>830</v>
      </c>
      <c r="C95">
        <f t="shared" si="7"/>
        <v>12304</v>
      </c>
      <c r="D95" s="3"/>
      <c r="E95" s="4">
        <v>719141678</v>
      </c>
      <c r="F95" s="4">
        <v>765637698</v>
      </c>
      <c r="G95" s="4">
        <v>734570584</v>
      </c>
      <c r="H95" s="4">
        <v>762004090</v>
      </c>
      <c r="I95" s="4">
        <v>700497966</v>
      </c>
      <c r="J95" s="4">
        <v>752139263</v>
      </c>
      <c r="K95" s="4">
        <v>772768169</v>
      </c>
      <c r="L95" s="4">
        <v>786326075</v>
      </c>
      <c r="M95" s="4">
        <v>777413704</v>
      </c>
      <c r="N95" s="4">
        <v>729489795</v>
      </c>
      <c r="O95" s="4">
        <v>724468785</v>
      </c>
      <c r="P95" s="4">
        <v>715976317</v>
      </c>
      <c r="Q95" s="4">
        <v>734734497</v>
      </c>
    </row>
    <row r="96" spans="1:17" x14ac:dyDescent="0.35">
      <c r="A96" s="7"/>
      <c r="B96" s="7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35">
      <c r="A97" s="7" t="s">
        <v>529</v>
      </c>
      <c r="B97" s="7" t="s">
        <v>530</v>
      </c>
      <c r="C97">
        <v>12401</v>
      </c>
      <c r="D97" s="3"/>
      <c r="E97" s="4">
        <v>1187516954.6999998</v>
      </c>
      <c r="F97" s="4">
        <v>926232260.15999985</v>
      </c>
      <c r="G97" s="4">
        <v>1035575697.4199998</v>
      </c>
      <c r="H97" s="4">
        <v>703636733.4599998</v>
      </c>
      <c r="I97" s="4">
        <v>635847560.73999989</v>
      </c>
      <c r="J97" s="4">
        <v>576681291.36999989</v>
      </c>
      <c r="K97" s="4">
        <v>393737278.51999998</v>
      </c>
      <c r="L97" s="4">
        <v>382341592.05000001</v>
      </c>
      <c r="M97" s="4">
        <v>510782475.27000004</v>
      </c>
      <c r="N97" s="4">
        <v>851937652.85000002</v>
      </c>
      <c r="O97" s="4">
        <v>1047441578.8099998</v>
      </c>
      <c r="P97" s="4">
        <v>301657955.70999998</v>
      </c>
      <c r="Q97" s="4">
        <v>296166039.19</v>
      </c>
    </row>
    <row r="98" spans="1:17" x14ac:dyDescent="0.35">
      <c r="A98" s="7" t="s">
        <v>501</v>
      </c>
      <c r="B98" s="7" t="s">
        <v>502</v>
      </c>
      <c r="C98">
        <v>12501</v>
      </c>
      <c r="D98" s="3"/>
      <c r="E98" s="4">
        <v>891652675.48999989</v>
      </c>
      <c r="F98" s="4">
        <v>1048879449.55</v>
      </c>
      <c r="G98" s="4">
        <v>4000891294.5600009</v>
      </c>
      <c r="H98" s="4">
        <v>2510708174.0900006</v>
      </c>
      <c r="I98" s="4">
        <v>3793675335.1800008</v>
      </c>
      <c r="J98" s="4">
        <v>5394836798.3600006</v>
      </c>
      <c r="K98" s="4">
        <v>3603456644.5099998</v>
      </c>
      <c r="L98" s="4">
        <v>3190790806.3699999</v>
      </c>
      <c r="M98" s="4">
        <v>6254832321.2674894</v>
      </c>
      <c r="N98" s="4">
        <v>6212184058.2991791</v>
      </c>
      <c r="O98" s="4">
        <v>907442287.32999992</v>
      </c>
      <c r="P98" s="4">
        <v>464124878.47000003</v>
      </c>
      <c r="Q98" s="4">
        <v>2450548164.5100002</v>
      </c>
    </row>
    <row r="99" spans="1:17" x14ac:dyDescent="0.35">
      <c r="A99" s="7" t="s">
        <v>589</v>
      </c>
      <c r="B99" s="7" t="s">
        <v>590</v>
      </c>
      <c r="C99">
        <v>21001</v>
      </c>
      <c r="D99" s="3"/>
      <c r="E99" s="4">
        <v>-373573787.56</v>
      </c>
      <c r="F99" s="4">
        <v>-62323028.549999997</v>
      </c>
      <c r="G99" s="4">
        <v>-135347998.31</v>
      </c>
      <c r="H99" s="4">
        <v>-146662430.83000001</v>
      </c>
      <c r="I99" s="4">
        <v>-94395398.230000004</v>
      </c>
      <c r="J99" s="4">
        <v>-357758641.31</v>
      </c>
      <c r="K99" s="4">
        <v>-57847271.670000002</v>
      </c>
      <c r="L99" s="4">
        <v>-178465013.49000001</v>
      </c>
      <c r="M99" s="4">
        <v>-165948243.71000001</v>
      </c>
      <c r="N99" s="4">
        <v>-186889319</v>
      </c>
      <c r="O99" s="4">
        <v>-122682542.09</v>
      </c>
      <c r="P99" s="4">
        <v>-143126737.30000001</v>
      </c>
      <c r="Q99" s="4">
        <v>-283630551.86000001</v>
      </c>
    </row>
    <row r="100" spans="1:17" x14ac:dyDescent="0.35">
      <c r="A100" s="7" t="s">
        <v>711</v>
      </c>
      <c r="B100" s="7" t="s">
        <v>832</v>
      </c>
      <c r="C100">
        <f>C99+1</f>
        <v>21002</v>
      </c>
      <c r="D100" s="10"/>
      <c r="E100" s="11">
        <v>-73505197.379999995</v>
      </c>
      <c r="F100" s="10">
        <v>-71288885.799999997</v>
      </c>
      <c r="G100" s="10">
        <v>-147035862.87</v>
      </c>
      <c r="H100" s="10">
        <v>-206206520.25999999</v>
      </c>
      <c r="I100" s="10">
        <v>-140629643.41</v>
      </c>
      <c r="J100" s="10">
        <v>-220059672</v>
      </c>
      <c r="K100" s="10">
        <v>-276928250.25</v>
      </c>
      <c r="L100" s="10">
        <v>-213184779.44999999</v>
      </c>
      <c r="M100" s="10">
        <v>-138844915.27000001</v>
      </c>
      <c r="N100" s="10">
        <v>-92134612.219999999</v>
      </c>
      <c r="O100" s="10">
        <v>-107035050.46000001</v>
      </c>
      <c r="P100" s="10">
        <v>-104799604.59999999</v>
      </c>
      <c r="Q100" s="10">
        <v>-136714636.84</v>
      </c>
    </row>
    <row r="101" spans="1:17" x14ac:dyDescent="0.35">
      <c r="A101" s="7" t="s">
        <v>647</v>
      </c>
      <c r="B101" s="7" t="s">
        <v>783</v>
      </c>
      <c r="C101">
        <v>22001</v>
      </c>
      <c r="D101" s="10"/>
      <c r="E101" s="4">
        <v>-105185744.66</v>
      </c>
      <c r="F101" s="4">
        <v>-108189653.64999999</v>
      </c>
      <c r="G101" s="4">
        <v>-89447607.549999997</v>
      </c>
      <c r="H101" s="4">
        <v>-80615812.660000011</v>
      </c>
      <c r="I101" s="4">
        <v>-77395901.609999999</v>
      </c>
      <c r="J101" s="4">
        <v>-74781691.650000006</v>
      </c>
      <c r="K101" s="4">
        <v>-71992360.800000012</v>
      </c>
      <c r="L101" s="4">
        <v>-129308819.47</v>
      </c>
      <c r="M101" s="4">
        <v>-83968102.61999999</v>
      </c>
      <c r="N101" s="4">
        <v>-80884147.49000001</v>
      </c>
      <c r="O101" s="4">
        <v>-80382029.859999999</v>
      </c>
      <c r="P101" s="4">
        <v>-76643081.400000006</v>
      </c>
      <c r="Q101" s="4">
        <v>-74639657.219999999</v>
      </c>
    </row>
    <row r="102" spans="1:17" x14ac:dyDescent="0.35">
      <c r="A102" s="7" t="s">
        <v>657</v>
      </c>
      <c r="B102" s="7" t="s">
        <v>784</v>
      </c>
      <c r="C102">
        <f>C101+1</f>
        <v>22002</v>
      </c>
      <c r="D102" s="10"/>
      <c r="E102" s="11">
        <v>-2076564.27</v>
      </c>
      <c r="F102" s="10">
        <v>-3379372.6</v>
      </c>
      <c r="G102" s="6">
        <v>-1875175.38</v>
      </c>
      <c r="H102" s="6">
        <v>-3496464.2</v>
      </c>
      <c r="I102" s="6">
        <v>-3900206.02</v>
      </c>
      <c r="J102" s="6">
        <v>-3560441.13</v>
      </c>
      <c r="K102" s="6">
        <v>-3344518.58</v>
      </c>
      <c r="L102" s="6">
        <v>-56230991.149999999</v>
      </c>
      <c r="M102" s="6">
        <v>-4656364.4000000004</v>
      </c>
      <c r="N102" s="6">
        <v>-3607752.03</v>
      </c>
      <c r="O102" s="6">
        <v>-3637443.18</v>
      </c>
      <c r="P102" s="6">
        <v>-3001106.53</v>
      </c>
      <c r="Q102" s="6">
        <v>-3804464.44</v>
      </c>
    </row>
    <row r="103" spans="1:17" x14ac:dyDescent="0.35">
      <c r="A103" s="7" t="s">
        <v>659</v>
      </c>
      <c r="B103" s="7" t="s">
        <v>785</v>
      </c>
      <c r="C103">
        <f>C102+1</f>
        <v>22003</v>
      </c>
      <c r="D103" s="10"/>
      <c r="E103" s="11">
        <v>-7156686.54</v>
      </c>
      <c r="F103" s="10">
        <v>-7145899.2400000002</v>
      </c>
      <c r="G103" s="6">
        <v>-6620915.6699999999</v>
      </c>
      <c r="H103" s="6">
        <v>-6474601.79</v>
      </c>
      <c r="I103" s="6">
        <v>-7175831.8899999997</v>
      </c>
      <c r="J103" s="6">
        <v>-7538280.5599999996</v>
      </c>
      <c r="K103" s="6">
        <v>-7489795.5199999996</v>
      </c>
      <c r="L103" s="6">
        <v>-7539974.7199999997</v>
      </c>
      <c r="M103" s="6">
        <v>-6254207.8600000003</v>
      </c>
      <c r="N103" s="6">
        <v>-12562501.4</v>
      </c>
      <c r="O103" s="6">
        <v>-12753506.82</v>
      </c>
      <c r="P103" s="6">
        <v>-6584404.8499999996</v>
      </c>
      <c r="Q103" s="6">
        <v>-6386659.1200000001</v>
      </c>
    </row>
    <row r="104" spans="1:17" x14ac:dyDescent="0.35">
      <c r="A104" s="7" t="s">
        <v>715</v>
      </c>
      <c r="B104" s="7" t="s">
        <v>716</v>
      </c>
      <c r="C104">
        <f t="shared" ref="C104:C107" si="8">C103+1</f>
        <v>22004</v>
      </c>
      <c r="D104" s="10"/>
      <c r="E104" s="11">
        <v>-1084706.99</v>
      </c>
      <c r="F104" s="10">
        <v>-784588.99</v>
      </c>
      <c r="G104" s="10">
        <v>-2101617.63</v>
      </c>
      <c r="H104" s="10">
        <v>-1530478.99</v>
      </c>
      <c r="I104" s="10">
        <v>-846828.99</v>
      </c>
      <c r="J104" s="10">
        <v>-1118109.99</v>
      </c>
      <c r="K104" s="10">
        <v>-2264754.7400000002</v>
      </c>
      <c r="L104" s="10">
        <v>-956228.12</v>
      </c>
      <c r="M104" s="10">
        <v>-2275058.7000000002</v>
      </c>
      <c r="N104" s="10">
        <v>-1516986.12</v>
      </c>
      <c r="O104" s="10">
        <v>-1441802.75</v>
      </c>
      <c r="P104" s="10">
        <v>-1274885</v>
      </c>
      <c r="Q104" s="10">
        <v>-1007250</v>
      </c>
    </row>
    <row r="105" spans="1:17" x14ac:dyDescent="0.35">
      <c r="A105" s="7" t="s">
        <v>717</v>
      </c>
      <c r="B105" s="7" t="s">
        <v>718</v>
      </c>
      <c r="C105">
        <f t="shared" si="8"/>
        <v>22005</v>
      </c>
      <c r="D105" s="10"/>
      <c r="E105" s="11">
        <v>-70136948.369999915</v>
      </c>
      <c r="F105" s="10">
        <v>-65906007.699999847</v>
      </c>
      <c r="G105" s="10">
        <v>-65865553.699999847</v>
      </c>
      <c r="H105" s="10">
        <v>-64838200.639999844</v>
      </c>
      <c r="I105" s="10">
        <v>-64482720.639999844</v>
      </c>
      <c r="J105" s="10">
        <v>-66442119.100000836</v>
      </c>
      <c r="K105" s="10">
        <v>-67150875.099998921</v>
      </c>
      <c r="L105" s="10">
        <v>-67481045.369999379</v>
      </c>
      <c r="M105" s="10">
        <v>-67743033.979999989</v>
      </c>
      <c r="N105" s="10">
        <v>-110013052.84999892</v>
      </c>
      <c r="O105" s="10">
        <v>-123528244.82000014</v>
      </c>
      <c r="P105" s="10">
        <v>-62915406.979999997</v>
      </c>
      <c r="Q105" s="10">
        <v>-62915406.980004288</v>
      </c>
    </row>
    <row r="106" spans="1:17" x14ac:dyDescent="0.35">
      <c r="A106" s="7" t="s">
        <v>719</v>
      </c>
      <c r="B106" s="7" t="s">
        <v>720</v>
      </c>
      <c r="C106">
        <f t="shared" si="8"/>
        <v>22006</v>
      </c>
      <c r="D106" s="10"/>
      <c r="E106" s="11">
        <v>-267050.15999999997</v>
      </c>
      <c r="F106" s="10">
        <v>-273028.38</v>
      </c>
      <c r="G106" s="10">
        <v>-252887.82</v>
      </c>
      <c r="H106" s="10">
        <v>-247079.19</v>
      </c>
      <c r="I106" s="10">
        <v>-267625.44</v>
      </c>
      <c r="J106" s="10">
        <v>-278067.28000000003</v>
      </c>
      <c r="K106" s="10">
        <v>-279423.76</v>
      </c>
      <c r="L106" s="10">
        <v>-283105.05</v>
      </c>
      <c r="M106" s="10">
        <v>-232441</v>
      </c>
      <c r="N106" s="10">
        <v>-4678248.3</v>
      </c>
      <c r="O106" s="10">
        <v>-4453428.79</v>
      </c>
      <c r="P106" s="10">
        <v>-4221331.5199999996</v>
      </c>
      <c r="Q106" s="10">
        <v>-3994137.81</v>
      </c>
    </row>
    <row r="107" spans="1:17" x14ac:dyDescent="0.35">
      <c r="A107" s="7" t="s">
        <v>667</v>
      </c>
      <c r="B107" s="7" t="s">
        <v>668</v>
      </c>
      <c r="C107">
        <f t="shared" si="8"/>
        <v>22007</v>
      </c>
      <c r="D107" s="10"/>
      <c r="E107" s="11">
        <v>-733873361.26000011</v>
      </c>
      <c r="F107" s="10">
        <v>-752716092.74000001</v>
      </c>
      <c r="G107" s="6">
        <v>-52307505.950000003</v>
      </c>
      <c r="H107" s="6">
        <v>-332967595.77000004</v>
      </c>
      <c r="I107" s="6">
        <v>-55712851.710000001</v>
      </c>
      <c r="J107" s="6">
        <v>-44873648.899999999</v>
      </c>
      <c r="K107" s="6">
        <v>-44873646.530000001</v>
      </c>
      <c r="L107" s="6">
        <v>-355552376.32999998</v>
      </c>
      <c r="M107" s="6">
        <v>-344728536.08999997</v>
      </c>
      <c r="N107" s="6">
        <v>-344734954.62</v>
      </c>
      <c r="O107" s="6">
        <v>-344741152.62</v>
      </c>
      <c r="P107" s="6">
        <v>-355415840.97000003</v>
      </c>
      <c r="Q107" s="6">
        <v>-355421979.07999998</v>
      </c>
    </row>
    <row r="108" spans="1:17" x14ac:dyDescent="0.35">
      <c r="A108" s="7" t="s">
        <v>663</v>
      </c>
      <c r="B108" s="7" t="s">
        <v>786</v>
      </c>
      <c r="C108">
        <v>23001</v>
      </c>
      <c r="D108" s="10"/>
      <c r="E108" s="11">
        <v>-114983939.83</v>
      </c>
      <c r="F108" s="10">
        <v>-109378119.83</v>
      </c>
      <c r="G108" s="6">
        <v>-104707819.83</v>
      </c>
      <c r="H108" s="6">
        <v>-99328719.829999998</v>
      </c>
      <c r="I108" s="6">
        <v>-94806935.829999998</v>
      </c>
      <c r="J108" s="6">
        <v>-90230103.829999998</v>
      </c>
      <c r="K108" s="6">
        <v>-85441811.829999998</v>
      </c>
      <c r="L108" s="6">
        <v>-81335155.829999998</v>
      </c>
      <c r="M108" s="6">
        <v>-77473259.829999998</v>
      </c>
      <c r="N108" s="6">
        <v>-74139035.829999998</v>
      </c>
      <c r="O108" s="6">
        <v>-70467395.829999998</v>
      </c>
      <c r="P108" s="6">
        <v>-66725291.829999998</v>
      </c>
      <c r="Q108" s="6">
        <v>-62587251.829999998</v>
      </c>
    </row>
    <row r="109" spans="1:17" x14ac:dyDescent="0.35">
      <c r="A109" s="7" t="s">
        <v>709</v>
      </c>
      <c r="B109" s="7" t="s">
        <v>780</v>
      </c>
      <c r="C109">
        <v>24001</v>
      </c>
      <c r="D109" s="10"/>
      <c r="E109" s="11">
        <v>-298211959.17999613</v>
      </c>
      <c r="F109" s="11">
        <v>-1006580862.2300066</v>
      </c>
      <c r="G109" s="11">
        <v>-395090888.00000203</v>
      </c>
      <c r="H109" s="11">
        <v>-340497127.22999978</v>
      </c>
      <c r="I109" s="11">
        <v>-222854428.39000362</v>
      </c>
      <c r="J109" s="11">
        <v>-470037064.98000079</v>
      </c>
      <c r="K109" s="11">
        <v>-448802814.96000832</v>
      </c>
      <c r="L109" s="11">
        <v>-1151082074.5499988</v>
      </c>
      <c r="M109" s="11">
        <v>-800302850.42999589</v>
      </c>
      <c r="N109" s="11">
        <v>-1541269525.9100111</v>
      </c>
      <c r="O109" s="11">
        <v>-444953383.94000685</v>
      </c>
      <c r="P109" s="11">
        <v>-358109283.99999666</v>
      </c>
      <c r="Q109" s="11">
        <v>-49366153.140000001</v>
      </c>
    </row>
    <row r="110" spans="1:17" x14ac:dyDescent="0.35">
      <c r="A110" s="7" t="s">
        <v>729</v>
      </c>
      <c r="B110" s="7" t="s">
        <v>730</v>
      </c>
      <c r="C110">
        <v>25001</v>
      </c>
      <c r="D110" s="10"/>
      <c r="E110" s="11">
        <v>-1595728.2</v>
      </c>
      <c r="F110" s="10">
        <v>-1502784.18</v>
      </c>
      <c r="G110" s="10">
        <v>-4923869.84</v>
      </c>
      <c r="H110" s="10">
        <v>-50480588.120000005</v>
      </c>
      <c r="I110" s="10">
        <v>-48429438.120000005</v>
      </c>
      <c r="J110" s="10">
        <v>-51580248.120000005</v>
      </c>
      <c r="K110" s="10">
        <v>-43803315.329999998</v>
      </c>
      <c r="L110" s="10">
        <v>-44853436.329999998</v>
      </c>
      <c r="M110" s="10">
        <v>-44208413.329999998</v>
      </c>
      <c r="N110" s="10">
        <v>-44681436.329999998</v>
      </c>
      <c r="O110" s="10">
        <v>-43873122.329999998</v>
      </c>
      <c r="P110" s="10">
        <v>-326561311.88999999</v>
      </c>
      <c r="Q110" s="10">
        <v>-326561311.88999999</v>
      </c>
    </row>
    <row r="111" spans="1:17" x14ac:dyDescent="0.35">
      <c r="A111" s="7" t="s">
        <v>661</v>
      </c>
      <c r="B111" s="7" t="s">
        <v>781</v>
      </c>
      <c r="C111">
        <v>30001</v>
      </c>
      <c r="D111" s="10"/>
      <c r="E111" s="11">
        <v>-1990091021.9633334</v>
      </c>
      <c r="F111" s="10">
        <v>-1979174071.72</v>
      </c>
      <c r="G111" s="6">
        <v>-2140127472.53</v>
      </c>
      <c r="H111" s="6">
        <v>-2205441699.9066668</v>
      </c>
      <c r="I111" s="6">
        <v>-2281496875.9133334</v>
      </c>
      <c r="J111" s="6">
        <v>-2342061804.29</v>
      </c>
      <c r="K111" s="6">
        <v>-2402626732.6666665</v>
      </c>
      <c r="L111" s="6">
        <v>-2463191661.0433335</v>
      </c>
      <c r="M111" s="6">
        <v>-2523756589.4200001</v>
      </c>
      <c r="N111" s="6">
        <v>-2584321517.7966666</v>
      </c>
      <c r="O111" s="6">
        <v>-2644886446.1733336</v>
      </c>
      <c r="P111" s="6">
        <v>-1240919917.25</v>
      </c>
      <c r="Q111" s="6">
        <v>-1301484845.6266668</v>
      </c>
    </row>
    <row r="112" spans="1:17" x14ac:dyDescent="0.35">
      <c r="A112" s="7" t="s">
        <v>593</v>
      </c>
      <c r="B112" s="7" t="s">
        <v>779</v>
      </c>
      <c r="C112">
        <v>31001</v>
      </c>
      <c r="D112" s="3"/>
      <c r="E112" s="4">
        <v>-6416164942.0500002</v>
      </c>
      <c r="F112" s="4">
        <v>-6376774289.0475016</v>
      </c>
      <c r="G112" s="4">
        <v>-5920613597.3675013</v>
      </c>
      <c r="H112" s="4">
        <v>-5853090404.9375019</v>
      </c>
      <c r="I112" s="4">
        <v>-5789990652.9124994</v>
      </c>
      <c r="J112" s="4">
        <v>-5740588570.2624998</v>
      </c>
      <c r="K112" s="4">
        <v>-4614162336.0950003</v>
      </c>
      <c r="L112" s="4">
        <v>-2888943939.247499</v>
      </c>
      <c r="M112" s="4">
        <v>-1609429831.7425001</v>
      </c>
      <c r="N112" s="4">
        <v>-1570238539.8625</v>
      </c>
      <c r="O112" s="4">
        <v>-1486757000.905</v>
      </c>
      <c r="P112" s="4">
        <v>-1191954960.0325</v>
      </c>
      <c r="Q112" s="4">
        <v>-1187952911.0325</v>
      </c>
    </row>
    <row r="113" spans="1:19" x14ac:dyDescent="0.35">
      <c r="A113" s="7" t="s">
        <v>683</v>
      </c>
      <c r="B113" s="7" t="s">
        <v>782</v>
      </c>
      <c r="C113">
        <f>C112+1</f>
        <v>31002</v>
      </c>
      <c r="D113" s="10"/>
      <c r="E113" s="11">
        <v>-3527620668.2800002</v>
      </c>
      <c r="F113" s="11">
        <v>-3693643117.7000003</v>
      </c>
      <c r="G113" s="11">
        <v>-3640824876.6700001</v>
      </c>
      <c r="H113" s="11">
        <v>-3595658084.5099998</v>
      </c>
      <c r="I113" s="11">
        <v>-3559484925.7599998</v>
      </c>
      <c r="J113" s="11">
        <v>-3533199787.4699998</v>
      </c>
      <c r="K113" s="11">
        <v>-3718982649.3699999</v>
      </c>
      <c r="L113" s="11">
        <v>-3283986732.77</v>
      </c>
      <c r="M113" s="11">
        <v>-3318706611.4200001</v>
      </c>
      <c r="N113" s="11">
        <v>-3431861849.3000002</v>
      </c>
      <c r="O113" s="11">
        <v>-9084486532.8241577</v>
      </c>
      <c r="P113" s="11">
        <v>-6907451763.8716831</v>
      </c>
      <c r="Q113" s="11">
        <v>-8752446285.420002</v>
      </c>
    </row>
    <row r="114" spans="1:19" x14ac:dyDescent="0.35">
      <c r="A114" s="7" t="s">
        <v>721</v>
      </c>
      <c r="B114" s="7" t="s">
        <v>831</v>
      </c>
      <c r="C114">
        <f t="shared" ref="C114:C116" si="9">C113+1</f>
        <v>31003</v>
      </c>
      <c r="D114" s="10"/>
      <c r="E114" s="11">
        <v>-2131932389.29</v>
      </c>
      <c r="F114" s="10">
        <v>-2448132255.8899999</v>
      </c>
      <c r="G114" s="10">
        <v>-2427152342.8899999</v>
      </c>
      <c r="H114" s="10">
        <v>-2366563377.3000002</v>
      </c>
      <c r="I114" s="10">
        <v>-2687458933.9000001</v>
      </c>
      <c r="J114" s="10">
        <v>-2673789728.9000001</v>
      </c>
      <c r="K114" s="10">
        <v>-2959149381.9000001</v>
      </c>
      <c r="L114" s="10">
        <v>-2980896421.29</v>
      </c>
      <c r="M114" s="10">
        <v>-2967195225.29</v>
      </c>
      <c r="N114" s="10">
        <v>-2952103199.29</v>
      </c>
      <c r="O114" s="10">
        <v>-2974703813.6599998</v>
      </c>
      <c r="P114" s="10">
        <v>-2960059265.6599998</v>
      </c>
      <c r="Q114" s="10">
        <v>-2954407505</v>
      </c>
    </row>
    <row r="115" spans="1:19" x14ac:dyDescent="0.35">
      <c r="A115" s="7" t="s">
        <v>731</v>
      </c>
      <c r="B115" s="7" t="s">
        <v>778</v>
      </c>
      <c r="C115">
        <f t="shared" si="9"/>
        <v>31004</v>
      </c>
      <c r="D115" s="10"/>
      <c r="E115" s="11">
        <v>-3767967868.9900002</v>
      </c>
      <c r="F115" s="11">
        <v>-3726059224.9999995</v>
      </c>
      <c r="G115" s="11">
        <v>-3700637333.8799996</v>
      </c>
      <c r="H115" s="11">
        <v>-3691576008.5299997</v>
      </c>
      <c r="I115" s="11">
        <v>-3685177241.48</v>
      </c>
      <c r="J115" s="11">
        <v>-3684723432.9000001</v>
      </c>
      <c r="K115" s="11">
        <v>-3695526444.6800003</v>
      </c>
      <c r="L115" s="11">
        <v>-3726029785.6300001</v>
      </c>
      <c r="M115" s="11">
        <v>-3852133405.7800002</v>
      </c>
      <c r="N115" s="11">
        <v>-4686189185.21</v>
      </c>
      <c r="O115" s="11">
        <v>-4122500818.6000004</v>
      </c>
      <c r="P115" s="11">
        <v>-1668546576</v>
      </c>
      <c r="Q115" s="11">
        <v>-612683562</v>
      </c>
    </row>
    <row r="116" spans="1:19" x14ac:dyDescent="0.35">
      <c r="A116" s="7" t="s">
        <v>741</v>
      </c>
      <c r="B116" s="7" t="s">
        <v>777</v>
      </c>
      <c r="C116">
        <f t="shared" si="9"/>
        <v>31005</v>
      </c>
      <c r="D116" s="10"/>
      <c r="E116" s="11">
        <v>-3419675997.8299999</v>
      </c>
      <c r="F116" s="11">
        <v>-4087388000.6900005</v>
      </c>
      <c r="G116" s="11">
        <v>-4876115602.3900003</v>
      </c>
      <c r="H116" s="11">
        <v>-4974799648</v>
      </c>
      <c r="I116" s="11">
        <v>-5212617709.6200008</v>
      </c>
      <c r="J116" s="11">
        <v>-5153622043.6200008</v>
      </c>
      <c r="K116" s="11">
        <v>-5104643285.0900021</v>
      </c>
      <c r="L116" s="11">
        <v>-5956923429.2900009</v>
      </c>
      <c r="M116" s="11">
        <v>-5898221219.2900009</v>
      </c>
      <c r="N116" s="11">
        <v>-6319159864.2900009</v>
      </c>
      <c r="O116" s="11">
        <v>0</v>
      </c>
      <c r="P116" s="11">
        <v>0</v>
      </c>
      <c r="Q116" s="10"/>
    </row>
    <row r="117" spans="1:19" x14ac:dyDescent="0.35">
      <c r="A117" s="7" t="s">
        <v>753</v>
      </c>
      <c r="B117" s="7" t="s">
        <v>754</v>
      </c>
      <c r="C117">
        <v>32001</v>
      </c>
      <c r="D117" s="10"/>
      <c r="E117" s="11">
        <v>-346050422</v>
      </c>
      <c r="F117" s="10">
        <v>-346050422</v>
      </c>
      <c r="G117" s="10">
        <v>-346050422</v>
      </c>
      <c r="H117" s="10">
        <v>-346050422</v>
      </c>
      <c r="I117" s="10">
        <v>-346050422</v>
      </c>
      <c r="J117" s="10">
        <v>-346050422</v>
      </c>
      <c r="K117" s="10">
        <v>-346050422</v>
      </c>
      <c r="L117" s="10">
        <v>-346050422</v>
      </c>
      <c r="M117" s="10">
        <v>-346050422</v>
      </c>
      <c r="N117" s="10">
        <v>-346050422</v>
      </c>
      <c r="O117" s="10">
        <v>-346050422</v>
      </c>
      <c r="P117" s="10">
        <v>-346050422</v>
      </c>
      <c r="Q117" s="10">
        <v>-346050422</v>
      </c>
    </row>
    <row r="118" spans="1:19" x14ac:dyDescent="0.35">
      <c r="A118" s="7" t="s">
        <v>761</v>
      </c>
      <c r="B118" s="7" t="s">
        <v>762</v>
      </c>
      <c r="C118">
        <v>40001</v>
      </c>
      <c r="D118" s="10"/>
      <c r="E118" s="11">
        <v>-23000000</v>
      </c>
      <c r="F118" s="11">
        <v>-23000000</v>
      </c>
      <c r="G118" s="11">
        <v>-23000000</v>
      </c>
      <c r="H118" s="11">
        <v>-23000000</v>
      </c>
      <c r="I118" s="11">
        <v>-23000000</v>
      </c>
      <c r="J118" s="11">
        <v>-23000000</v>
      </c>
      <c r="K118" s="11">
        <v>-23000000</v>
      </c>
      <c r="L118" s="11">
        <v>-23000000</v>
      </c>
      <c r="M118" s="11">
        <v>-23000000</v>
      </c>
      <c r="N118" s="11">
        <v>-23000000</v>
      </c>
      <c r="O118" s="11">
        <v>-23000000</v>
      </c>
      <c r="P118" s="11">
        <v>-23000000</v>
      </c>
      <c r="Q118" s="11">
        <v>-23000000</v>
      </c>
    </row>
    <row r="119" spans="1:19" x14ac:dyDescent="0.35">
      <c r="A119" s="7"/>
      <c r="B119" s="7" t="s">
        <v>811</v>
      </c>
      <c r="C119">
        <f>C118+1</f>
        <v>40002</v>
      </c>
      <c r="D119" s="10"/>
      <c r="E119" s="11">
        <v>-890000000</v>
      </c>
      <c r="F119" s="11">
        <v>-890000000</v>
      </c>
      <c r="G119" s="11">
        <v>-890000000</v>
      </c>
      <c r="H119" s="11">
        <v>-890000000</v>
      </c>
      <c r="I119" s="11">
        <v>-890000000</v>
      </c>
      <c r="J119" s="11">
        <v>-890000000</v>
      </c>
      <c r="K119" s="11">
        <v>-890000000</v>
      </c>
      <c r="L119" s="11">
        <v>-890000000</v>
      </c>
      <c r="M119" s="11">
        <v>-890000000</v>
      </c>
      <c r="N119" s="11">
        <v>-890000000</v>
      </c>
      <c r="O119" s="11">
        <v>-890000000</v>
      </c>
      <c r="P119" s="11">
        <v>-890000000</v>
      </c>
      <c r="Q119" s="11">
        <v>-890000000</v>
      </c>
    </row>
    <row r="120" spans="1:19" x14ac:dyDescent="0.35">
      <c r="A120" s="7" t="s">
        <v>763</v>
      </c>
      <c r="B120" s="7" t="s">
        <v>810</v>
      </c>
      <c r="C120">
        <v>41001</v>
      </c>
      <c r="D120" s="10"/>
      <c r="E120" s="11">
        <v>-4499983354.5599976</v>
      </c>
      <c r="F120" s="11">
        <v>-4499983354.5599976</v>
      </c>
      <c r="G120" s="11">
        <v>-4499983354.5599976</v>
      </c>
      <c r="H120" s="11">
        <v>-4499983354.5599976</v>
      </c>
      <c r="I120" s="11">
        <v>-4499983354.5599976</v>
      </c>
      <c r="J120" s="11">
        <v>-4499983354.5599976</v>
      </c>
      <c r="K120" s="11">
        <v>-4499983354.5599976</v>
      </c>
      <c r="L120" s="11">
        <v>-4499983354.5599976</v>
      </c>
      <c r="M120" s="11">
        <v>-4499983354.5599976</v>
      </c>
      <c r="N120" s="11">
        <v>-4499983354.5599976</v>
      </c>
      <c r="O120" s="11">
        <v>-4499983354.5599976</v>
      </c>
      <c r="P120" s="11">
        <v>-4499983354.5599976</v>
      </c>
      <c r="Q120" s="11">
        <v>-4098077448.1600003</v>
      </c>
      <c r="R120" s="12">
        <f>Q120+S71</f>
        <v>-4499983354.5599976</v>
      </c>
      <c r="S120" s="12">
        <f>P120-Q120</f>
        <v>-401905906.39999723</v>
      </c>
    </row>
    <row r="123" spans="1:19" x14ac:dyDescent="0.35">
      <c r="E123" s="12">
        <f t="shared" ref="E123:Q123" si="10">SUM(E3:E120)</f>
        <v>0</v>
      </c>
      <c r="F123" s="12">
        <f t="shared" si="10"/>
        <v>0</v>
      </c>
      <c r="G123" s="12">
        <f t="shared" si="10"/>
        <v>0</v>
      </c>
      <c r="H123" s="12">
        <f t="shared" si="10"/>
        <v>0</v>
      </c>
      <c r="I123" s="12">
        <f t="shared" si="10"/>
        <v>0</v>
      </c>
      <c r="J123" s="12">
        <f t="shared" si="10"/>
        <v>0</v>
      </c>
      <c r="K123" s="12">
        <f t="shared" si="10"/>
        <v>0</v>
      </c>
      <c r="L123" s="12">
        <f t="shared" si="10"/>
        <v>0</v>
      </c>
      <c r="M123" s="12">
        <f t="shared" si="10"/>
        <v>0</v>
      </c>
      <c r="N123" s="12">
        <f t="shared" si="10"/>
        <v>0</v>
      </c>
      <c r="O123" s="12">
        <f t="shared" si="10"/>
        <v>0</v>
      </c>
      <c r="P123" s="12">
        <f t="shared" si="10"/>
        <v>0</v>
      </c>
      <c r="Q123" s="12">
        <f t="shared" si="10"/>
        <v>-4.291534423828125E-6</v>
      </c>
    </row>
    <row r="125" spans="1:19" x14ac:dyDescent="0.35">
      <c r="E125" s="12">
        <f>SUM(E112:E116)</f>
        <v>-19263361866.439999</v>
      </c>
      <c r="F125" s="12">
        <f t="shared" ref="F125:Q125" si="11">SUM(F112:F116)</f>
        <v>-20331996888.327499</v>
      </c>
      <c r="G125" s="12">
        <f t="shared" si="11"/>
        <v>-20565343753.197502</v>
      </c>
      <c r="H125" s="12">
        <f t="shared" si="11"/>
        <v>-20481687523.2775</v>
      </c>
      <c r="I125" s="12">
        <f t="shared" si="11"/>
        <v>-20934729463.672501</v>
      </c>
      <c r="J125" s="12">
        <f t="shared" si="11"/>
        <v>-20785923563.1525</v>
      </c>
      <c r="K125" s="12">
        <f t="shared" si="11"/>
        <v>-20092464097.135002</v>
      </c>
      <c r="L125" s="12">
        <f t="shared" si="11"/>
        <v>-18836780308.227501</v>
      </c>
      <c r="M125" s="12">
        <f t="shared" si="11"/>
        <v>-17645686293.522499</v>
      </c>
      <c r="N125" s="12">
        <f t="shared" si="11"/>
        <v>-18959552637.952499</v>
      </c>
      <c r="O125" s="12">
        <f t="shared" si="11"/>
        <v>-17668448165.989159</v>
      </c>
      <c r="P125" s="12">
        <f t="shared" si="11"/>
        <v>-12728012565.564182</v>
      </c>
      <c r="Q125" s="12">
        <f t="shared" si="11"/>
        <v>-13507490263.452501</v>
      </c>
    </row>
    <row r="126" spans="1:19" x14ac:dyDescent="0.35">
      <c r="E126" s="15">
        <v>19000000000</v>
      </c>
      <c r="F126" s="15">
        <v>20000000000</v>
      </c>
      <c r="G126" s="15">
        <v>20000000000</v>
      </c>
      <c r="H126" s="15">
        <v>20000000000</v>
      </c>
      <c r="I126" s="15">
        <v>20000000000</v>
      </c>
      <c r="J126" s="15">
        <v>20000000000</v>
      </c>
      <c r="K126" s="15">
        <v>20000000000</v>
      </c>
      <c r="L126" s="15">
        <v>18000000000</v>
      </c>
      <c r="M126" s="15">
        <v>17000000000</v>
      </c>
      <c r="N126" s="15">
        <v>18000000000</v>
      </c>
      <c r="O126" s="15">
        <v>17000000000</v>
      </c>
      <c r="P126" s="15">
        <v>12000000000</v>
      </c>
      <c r="Q126" s="12"/>
    </row>
    <row r="127" spans="1:19" x14ac:dyDescent="0.35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2"/>
    </row>
    <row r="128" spans="1:19" x14ac:dyDescent="0.35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2"/>
    </row>
    <row r="129" spans="4:17" x14ac:dyDescent="0.35">
      <c r="E129" s="12">
        <f>E83</f>
        <v>10960783337.413334</v>
      </c>
      <c r="F129" s="12">
        <f t="shared" ref="F129:Q129" si="12">F83</f>
        <v>9055646514.5183678</v>
      </c>
      <c r="G129" s="12">
        <f t="shared" si="12"/>
        <v>6459335855.8506775</v>
      </c>
      <c r="H129" s="12">
        <f t="shared" si="12"/>
        <v>7986170101.096838</v>
      </c>
      <c r="I129" s="12">
        <f t="shared" si="12"/>
        <v>6837727439.254015</v>
      </c>
      <c r="J129" s="12">
        <f t="shared" si="12"/>
        <v>5251660098.9279633</v>
      </c>
      <c r="K129" s="12">
        <f t="shared" si="12"/>
        <v>5846945456.2148018</v>
      </c>
      <c r="L129" s="12">
        <f t="shared" si="12"/>
        <v>7636771601.2350006</v>
      </c>
      <c r="M129" s="12">
        <f t="shared" si="12"/>
        <v>7326114412.6536388</v>
      </c>
      <c r="N129" s="12">
        <f t="shared" si="12"/>
        <v>6519045233.5340862</v>
      </c>
      <c r="O129" s="12">
        <f t="shared" si="12"/>
        <v>8860150340.329998</v>
      </c>
      <c r="P129" s="12">
        <f t="shared" si="12"/>
        <v>7094981918.2399998</v>
      </c>
      <c r="Q129" s="12">
        <f t="shared" si="12"/>
        <v>6783577087.1850033</v>
      </c>
    </row>
    <row r="130" spans="4:17" x14ac:dyDescent="0.35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2"/>
    </row>
    <row r="131" spans="4:17" x14ac:dyDescent="0.35">
      <c r="D131" s="16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>
        <f t="shared" ref="Q131" si="13">$D$131*Q129</f>
        <v>0</v>
      </c>
    </row>
    <row r="132" spans="4:17" x14ac:dyDescent="0.35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>
        <f t="shared" ref="Q132" ca="1" si="14">$D$131+(RANDBETWEEN(20,40)/1000)</f>
        <v>3.4000000000000002E-2</v>
      </c>
    </row>
    <row r="133" spans="4:17" x14ac:dyDescent="0.35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2"/>
    </row>
    <row r="134" spans="4:17" x14ac:dyDescent="0.35"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4:17" x14ac:dyDescent="0.35">
      <c r="D135" s="16">
        <v>0.21</v>
      </c>
      <c r="E135" s="12">
        <f>E126*$D$135/365*DAY(E2)</f>
        <v>338876712.32876712</v>
      </c>
      <c r="F135" s="12">
        <f t="shared" ref="F135:P135" si="15">F126*$D$135/365*DAY(F2)</f>
        <v>345205479.4520548</v>
      </c>
      <c r="G135" s="12">
        <f t="shared" si="15"/>
        <v>356712328.76712328</v>
      </c>
      <c r="H135" s="12">
        <f t="shared" si="15"/>
        <v>345205479.4520548</v>
      </c>
      <c r="I135" s="12">
        <f t="shared" si="15"/>
        <v>356712328.76712328</v>
      </c>
      <c r="J135" s="12">
        <f t="shared" si="15"/>
        <v>356712328.76712328</v>
      </c>
      <c r="K135" s="12">
        <f t="shared" si="15"/>
        <v>345205479.4520548</v>
      </c>
      <c r="L135" s="12">
        <f t="shared" si="15"/>
        <v>321041095.89041096</v>
      </c>
      <c r="M135" s="12">
        <f t="shared" si="15"/>
        <v>293424657.53424656</v>
      </c>
      <c r="N135" s="12">
        <f t="shared" si="15"/>
        <v>321041095.89041096</v>
      </c>
      <c r="O135" s="12">
        <f t="shared" si="15"/>
        <v>273863013.69863015</v>
      </c>
      <c r="P135" s="12">
        <f t="shared" si="15"/>
        <v>214027397.26027399</v>
      </c>
      <c r="Q135" s="12"/>
    </row>
    <row r="136" spans="4:17" x14ac:dyDescent="0.35"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4:17" x14ac:dyDescent="0.35"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4:17" x14ac:dyDescent="0.35">
      <c r="E138" s="12">
        <f t="shared" ref="E138:Q138" si="16">SUM(E3:E16)</f>
        <v>-5949147166.6902895</v>
      </c>
      <c r="F138" s="12">
        <f t="shared" si="16"/>
        <v>-5401329851.5253906</v>
      </c>
      <c r="G138" s="12">
        <f t="shared" si="16"/>
        <v>-4679244830.4412012</v>
      </c>
      <c r="H138" s="12">
        <f t="shared" si="16"/>
        <v>-3672196986.3705006</v>
      </c>
      <c r="I138" s="12">
        <f t="shared" si="16"/>
        <v>-3006817549.6130571</v>
      </c>
      <c r="J138" s="12">
        <f t="shared" si="16"/>
        <v>-2536006341.1876764</v>
      </c>
      <c r="K138" s="12">
        <f t="shared" si="16"/>
        <v>-1838013200.6037812</v>
      </c>
      <c r="L138" s="12">
        <f t="shared" si="16"/>
        <v>-1394435412.306078</v>
      </c>
      <c r="M138" s="12">
        <f t="shared" si="16"/>
        <v>-671407512.27005041</v>
      </c>
      <c r="N138" s="12">
        <f t="shared" si="16"/>
        <v>-183698219.60209525</v>
      </c>
      <c r="O138" s="12">
        <f t="shared" si="16"/>
        <v>110554307.69400162</v>
      </c>
      <c r="P138" s="12">
        <f t="shared" si="16"/>
        <v>-10194662.148185611</v>
      </c>
      <c r="Q138" s="12">
        <f t="shared" si="16"/>
        <v>-4227513750.369998</v>
      </c>
    </row>
    <row r="139" spans="4:17" x14ac:dyDescent="0.35">
      <c r="E139" s="12">
        <f t="shared" ref="E139:Q139" si="17">SUM(E17:E61)</f>
        <v>1586081447.4900002</v>
      </c>
      <c r="F139" s="12">
        <f t="shared" si="17"/>
        <v>1439355280.8500001</v>
      </c>
      <c r="G139" s="12">
        <f t="shared" si="17"/>
        <v>1314617321.7899997</v>
      </c>
      <c r="H139" s="12">
        <f t="shared" si="17"/>
        <v>1175751869.8599999</v>
      </c>
      <c r="I139" s="12">
        <f t="shared" si="17"/>
        <v>1042001475.3399999</v>
      </c>
      <c r="J139" s="12">
        <f t="shared" si="17"/>
        <v>918631757.54999995</v>
      </c>
      <c r="K139" s="12">
        <f t="shared" si="17"/>
        <v>777988779.27999985</v>
      </c>
      <c r="L139" s="12">
        <f t="shared" si="17"/>
        <v>641327798.66999996</v>
      </c>
      <c r="M139" s="12">
        <f t="shared" si="17"/>
        <v>481128691.23000008</v>
      </c>
      <c r="N139" s="12">
        <f t="shared" si="17"/>
        <v>358467163.00000006</v>
      </c>
      <c r="O139" s="12">
        <f t="shared" si="17"/>
        <v>241247949.38</v>
      </c>
      <c r="P139" s="12">
        <f t="shared" si="17"/>
        <v>124111127.69000001</v>
      </c>
      <c r="Q139" s="12">
        <f t="shared" si="17"/>
        <v>1585905580.9199998</v>
      </c>
    </row>
    <row r="140" spans="4:17" x14ac:dyDescent="0.35">
      <c r="E140" s="12">
        <f t="shared" ref="E140:Q140" si="18">SUM(E63:E71)</f>
        <v>1810735552.7587674</v>
      </c>
      <c r="F140" s="12">
        <f t="shared" si="18"/>
        <v>1399549541.7720547</v>
      </c>
      <c r="G140" s="12">
        <f t="shared" si="18"/>
        <v>1197169840.5271232</v>
      </c>
      <c r="H140" s="12">
        <f t="shared" si="18"/>
        <v>1008193089.4020548</v>
      </c>
      <c r="I140" s="12">
        <f t="shared" si="18"/>
        <v>903287585.94712329</v>
      </c>
      <c r="J140" s="12">
        <f t="shared" si="18"/>
        <v>833209132.75712323</v>
      </c>
      <c r="K140" s="12">
        <f t="shared" si="18"/>
        <v>726351164.8920548</v>
      </c>
      <c r="L140" s="12">
        <f t="shared" si="18"/>
        <v>640337561.36041093</v>
      </c>
      <c r="M140" s="12">
        <f t="shared" si="18"/>
        <v>789744708.03424656</v>
      </c>
      <c r="N140" s="12">
        <f t="shared" si="18"/>
        <v>468872607.42041099</v>
      </c>
      <c r="O140" s="12">
        <f t="shared" si="18"/>
        <v>359495528.48863018</v>
      </c>
      <c r="P140" s="12">
        <f t="shared" si="18"/>
        <v>256801390.350274</v>
      </c>
      <c r="Q140" s="12">
        <f t="shared" si="18"/>
        <v>1745347410.05</v>
      </c>
    </row>
    <row r="141" spans="4:17" x14ac:dyDescent="0.35">
      <c r="E141" s="12">
        <f>SUM(E138:E140)</f>
        <v>-2552330166.4415216</v>
      </c>
      <c r="F141" s="12">
        <f t="shared" ref="F141:Q141" si="19">SUM(F138:F140)</f>
        <v>-2562425028.9033356</v>
      </c>
      <c r="G141" s="12">
        <f t="shared" si="19"/>
        <v>-2167457668.1240778</v>
      </c>
      <c r="H141" s="12">
        <f t="shared" si="19"/>
        <v>-1488252027.1084461</v>
      </c>
      <c r="I141" s="12">
        <f t="shared" si="19"/>
        <v>-1061528488.3259339</v>
      </c>
      <c r="J141" s="12">
        <f t="shared" si="19"/>
        <v>-784165450.88055325</v>
      </c>
      <c r="K141" s="12">
        <f t="shared" si="19"/>
        <v>-333673256.43172657</v>
      </c>
      <c r="L141" s="12">
        <f t="shared" si="19"/>
        <v>-112770052.27566707</v>
      </c>
      <c r="M141" s="12">
        <f t="shared" si="19"/>
        <v>599465886.99419618</v>
      </c>
      <c r="N141" s="12">
        <f t="shared" si="19"/>
        <v>643641550.81831574</v>
      </c>
      <c r="O141" s="12">
        <f t="shared" si="19"/>
        <v>711297785.56263185</v>
      </c>
      <c r="P141" s="12">
        <f t="shared" si="19"/>
        <v>370717855.89208841</v>
      </c>
      <c r="Q141" s="12">
        <f t="shared" si="19"/>
        <v>-896260759.39999795</v>
      </c>
    </row>
  </sheetData>
  <conditionalFormatting sqref="A3:A120">
    <cfRule type="duplicateValues" dxfId="6" priority="547"/>
    <cfRule type="duplicateValues" dxfId="5" priority="548"/>
    <cfRule type="duplicateValues" dxfId="4" priority="549"/>
    <cfRule type="duplicateValues" dxfId="3" priority="550"/>
    <cfRule type="duplicateValues" dxfId="2" priority="551"/>
    <cfRule type="duplicateValues" dxfId="1" priority="552"/>
    <cfRule type="duplicateValues" dxfId="0" priority="5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Sheet1 (2)</vt:lpstr>
      <vt:lpstr>Sheet1 (3)</vt:lpstr>
      <vt:lpstr>Sheet4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Oladele Odugbemi</dc:creator>
  <cp:lastModifiedBy>Oladele Odugbemi</cp:lastModifiedBy>
  <dcterms:created xsi:type="dcterms:W3CDTF">2023-11-18T04:42:30Z</dcterms:created>
  <dcterms:modified xsi:type="dcterms:W3CDTF">2023-12-06T21:18:22Z</dcterms:modified>
</cp:coreProperties>
</file>